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3 (2)" sheetId="2" r:id="rId2"/>
  </sheets>
  <definedNames>
    <definedName name="_xlnm.Print_Area" localSheetId="0">'Лист3'!$A$1:$E$43</definedName>
    <definedName name="_xlnm.Print_Area" localSheetId="1">'Лист3 (2)'!$A$1:$G$33</definedName>
  </definedNames>
  <calcPr fullCalcOnLoad="1"/>
</workbook>
</file>

<file path=xl/sharedStrings.xml><?xml version="1.0" encoding="utf-8"?>
<sst xmlns="http://schemas.openxmlformats.org/spreadsheetml/2006/main" count="144" uniqueCount="110">
  <si>
    <t>Приложение № 2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</si>
  <si>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</si>
  <si>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</si>
  <si>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</si>
  <si>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</si>
  <si>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</si>
  <si>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</si>
  <si>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</si>
  <si>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</si>
  <si>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</si>
  <si>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</si>
  <si>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</si>
  <si>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</si>
  <si>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</si>
  <si>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</si>
  <si>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</si>
  <si>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</si>
  <si>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</si>
  <si>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</si>
  <si>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</si>
  <si>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</si>
  <si>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</si>
  <si>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</si>
  <si>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</si>
  <si>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</si>
  <si>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</si>
  <si>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</si>
  <si>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</si>
  <si>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</si>
  <si>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</si>
  <si>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</si>
  <si>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</si>
  <si>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3 02 01000 00 0000 130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</si>
  <si>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</si>
  <si>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</si>
  <si>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</si>
  <si>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</si>
  <si>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</si>
  <si>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% выполнения</t>
  </si>
  <si>
    <t>Наименование доходных источников</t>
  </si>
  <si>
    <t>к решению Совета депутатов Таицкого городского поселения</t>
  </si>
  <si>
    <t>2 02 02000 00 0000 151</t>
  </si>
  <si>
    <t>Субвенции от других бюджетов бюджетной системы РФ</t>
  </si>
  <si>
    <t>2 02 02350 00 0000 151</t>
  </si>
  <si>
    <t>Субвенции на осуществление полномочий по первичному воинскому учету</t>
  </si>
  <si>
    <t>3 03 00000 00 0000 180</t>
  </si>
  <si>
    <t xml:space="preserve">Безвозмездные поступления </t>
  </si>
  <si>
    <t>Прочие безвозмездные поступления</t>
  </si>
  <si>
    <t>Дотации от других бюджетов бюджетной системы РФ</t>
  </si>
  <si>
    <t>Субвенции на выполнение полномочий по распоряжению землей</t>
  </si>
  <si>
    <t>План на 2007год, тыс.руб.</t>
  </si>
  <si>
    <t>1 17 01050 10 0000 180</t>
  </si>
  <si>
    <t>Невыясненные поступления, зачисляемые в бюджет поселения</t>
  </si>
  <si>
    <t>1 14 02000 10 4000 120</t>
  </si>
  <si>
    <t>Доходы от реализации имущества , находящегося в муниципальной собственности</t>
  </si>
  <si>
    <t>2 02 02025 10 0000 151</t>
  </si>
  <si>
    <t xml:space="preserve">Субвенции на дополнительные расходы,возникшие в результате решений принятых органами государственной власти  </t>
  </si>
  <si>
    <t>План 9 месяцев 2007г</t>
  </si>
  <si>
    <t>Исполнение за 9месяцев 2007г тыс.руб.</t>
  </si>
  <si>
    <t>Поступление доходов в бюджет Таицкого городского  поселения за 9 месяцев 2007 г.</t>
  </si>
  <si>
    <t>№    от " 22 "  ноября 2007 г.</t>
  </si>
  <si>
    <t>% исполнения к 9 мес</t>
  </si>
  <si>
    <t>% исполнения к 2007 г</t>
  </si>
  <si>
    <t>123,0,</t>
  </si>
  <si>
    <t>в т.ч. доходы от продажи земли</t>
  </si>
  <si>
    <t xml:space="preserve">         доходы от реализации имущества</t>
  </si>
  <si>
    <t>Прочие неналоговые доходы</t>
  </si>
  <si>
    <t>1 17 00000 00 0000 000</t>
  </si>
  <si>
    <t xml:space="preserve">к решению Совета депутатов </t>
  </si>
  <si>
    <t>Таицкого городского поселения</t>
  </si>
  <si>
    <t>Прочие субсидии бюджетам поселений</t>
  </si>
  <si>
    <t>2 02 00000 00 0000 151</t>
  </si>
  <si>
    <t>Прочие неналоговые доходы (невыясн. поступл.)</t>
  </si>
  <si>
    <t>Прочие межбюджетные трансферты</t>
  </si>
  <si>
    <t>Прочие субвенции бюджетам поселений</t>
  </si>
  <si>
    <t>Субвенции, субсидии, межбюдж.трансф. от других бюджетов бюджетной системы РФ</t>
  </si>
  <si>
    <t xml:space="preserve">                                                                                         Приложение № 3</t>
  </si>
  <si>
    <t>Акцизы на нефтепродукты</t>
  </si>
  <si>
    <t>116 23051 13 0000 140</t>
  </si>
  <si>
    <t>Доходы от возмещения ущерба</t>
  </si>
  <si>
    <t>2 19 05000 13 0000 151</t>
  </si>
  <si>
    <t>Возврат остатков субсидий прошлых лет</t>
  </si>
  <si>
    <t>1 14 00000 13 4000 000</t>
  </si>
  <si>
    <t>1 17 05050 13 0000 180</t>
  </si>
  <si>
    <t>2 02 01001 13 0000 151</t>
  </si>
  <si>
    <t>Прочие поступления от использования имущества,находящегося в собственности поселений (плата за найм)</t>
  </si>
  <si>
    <t>1 11 09045 13 0111 120</t>
  </si>
  <si>
    <t>1 11 05013 13 0000 120</t>
  </si>
  <si>
    <t>1 11 05075 13 0000 120</t>
  </si>
  <si>
    <t>Субсидии бюджетам поселений на  осуществление дорожной деятельности</t>
  </si>
  <si>
    <t>1 11 05035 13 0000 120</t>
  </si>
  <si>
    <t>Доходы от сдачи в аренду имущества, составляющих казну городских поселений (за исключением земельных участков)</t>
  </si>
  <si>
    <t>План на 2017год, тыс.руб.</t>
  </si>
  <si>
    <t>1 17 05050 13 0530 180</t>
  </si>
  <si>
    <t>1 17 05050 13 0532 180</t>
  </si>
  <si>
    <t>2 02 35118 13 0000 151</t>
  </si>
  <si>
    <t>2 02 49999 13 0000 151</t>
  </si>
  <si>
    <t>2 02 30024 13 0000 151</t>
  </si>
  <si>
    <t>2 02 29999 13 0000 151</t>
  </si>
  <si>
    <t>1 01 02010 01 0000 110</t>
  </si>
  <si>
    <t>1 03 02000 01 0000 110</t>
  </si>
  <si>
    <t>1 06 01030 13 0000 110</t>
  </si>
  <si>
    <t>1 14 06013 13 0000 420</t>
  </si>
  <si>
    <t>1 14 02053 13 0000410</t>
  </si>
  <si>
    <t>2 02 20216 13 0000 151</t>
  </si>
  <si>
    <t>2 02 01002 13 0000 151</t>
  </si>
  <si>
    <t>Дотации на обеспечение сбалансированности бюджетов городских поселений</t>
  </si>
  <si>
    <t>Поступление доходов в бюджет Таицкого городского  поселения за  2018 г.</t>
  </si>
  <si>
    <t>Исполнение    2017г тыс.руб.</t>
  </si>
  <si>
    <t>№   13от " 23 " апреля  2018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</si>
</sst>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horizontal="center" vertical="distributed"/>
    </xf>
    <xf numFmtId="172" fontId="2" fillId="0" borderId="19" xfId="0" applyNumberFormat="1" applyFont="1" applyBorder="1" applyAlignment="1">
      <alignment horizontal="center" vertical="distributed"/>
    </xf>
    <xf numFmtId="172" fontId="1" fillId="0" borderId="20" xfId="0" applyNumberFormat="1" applyFont="1" applyBorder="1" applyAlignment="1">
      <alignment horizontal="center" vertical="distributed"/>
    </xf>
    <xf numFmtId="172" fontId="2" fillId="0" borderId="18" xfId="0" applyNumberFormat="1" applyFont="1" applyBorder="1" applyAlignment="1">
      <alignment horizontal="center" vertical="distributed"/>
    </xf>
    <xf numFmtId="0" fontId="2" fillId="0" borderId="15" xfId="0" applyFont="1" applyBorder="1" applyAlignment="1">
      <alignment horizontal="left" vertical="distributed"/>
    </xf>
    <xf numFmtId="172" fontId="2" fillId="0" borderId="21" xfId="0" applyNumberFormat="1" applyFont="1" applyBorder="1" applyAlignment="1">
      <alignment horizontal="center" vertical="distributed"/>
    </xf>
    <xf numFmtId="172" fontId="1" fillId="0" borderId="21" xfId="0" applyNumberFormat="1" applyFont="1" applyBorder="1" applyAlignment="1">
      <alignment horizontal="center" vertical="distributed"/>
    </xf>
    <xf numFmtId="2" fontId="2" fillId="0" borderId="21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  <xf numFmtId="172" fontId="1" fillId="0" borderId="15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 vertical="distributed"/>
    </xf>
    <xf numFmtId="2" fontId="1" fillId="0" borderId="21" xfId="0" applyNumberFormat="1" applyFont="1" applyBorder="1" applyAlignment="1">
      <alignment horizontal="center" vertical="distributed"/>
    </xf>
    <xf numFmtId="0" fontId="2" fillId="0" borderId="15" xfId="0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 vertical="distributed"/>
    </xf>
    <xf numFmtId="172" fontId="1" fillId="0" borderId="1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distributed"/>
    </xf>
    <xf numFmtId="0" fontId="4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left" vertical="distributed"/>
    </xf>
    <xf numFmtId="0" fontId="2" fillId="0" borderId="27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distributed"/>
    </xf>
    <xf numFmtId="0" fontId="6" fillId="0" borderId="0" xfId="0" applyFont="1" applyAlignment="1">
      <alignment/>
    </xf>
    <xf numFmtId="0" fontId="2" fillId="0" borderId="29" xfId="0" applyFont="1" applyBorder="1" applyAlignment="1">
      <alignment horizontal="center" vertical="distributed"/>
    </xf>
    <xf numFmtId="2" fontId="1" fillId="0" borderId="15" xfId="0" applyNumberFormat="1" applyFont="1" applyBorder="1" applyAlignment="1">
      <alignment horizontal="center" vertical="distributed"/>
    </xf>
    <xf numFmtId="172" fontId="2" fillId="0" borderId="30" xfId="0" applyNumberFormat="1" applyFont="1" applyBorder="1" applyAlignment="1">
      <alignment horizontal="center" vertical="distributed"/>
    </xf>
    <xf numFmtId="172" fontId="2" fillId="0" borderId="31" xfId="0" applyNumberFormat="1" applyFont="1" applyBorder="1" applyAlignment="1">
      <alignment horizontal="center" vertical="distributed"/>
    </xf>
    <xf numFmtId="2" fontId="1" fillId="0" borderId="1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distributed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173" fontId="1" fillId="0" borderId="33" xfId="0" applyNumberFormat="1" applyFont="1" applyBorder="1" applyAlignment="1">
      <alignment horizontal="center" vertical="distributed"/>
    </xf>
    <xf numFmtId="173" fontId="2" fillId="0" borderId="34" xfId="0" applyNumberFormat="1" applyFont="1" applyBorder="1" applyAlignment="1">
      <alignment horizontal="center" vertical="distributed"/>
    </xf>
    <xf numFmtId="172" fontId="2" fillId="0" borderId="34" xfId="0" applyNumberFormat="1" applyFont="1" applyBorder="1" applyAlignment="1">
      <alignment horizontal="center" vertical="distributed"/>
    </xf>
    <xf numFmtId="173" fontId="2" fillId="0" borderId="21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5" fillId="0" borderId="35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0.28125" style="1" customWidth="1"/>
    <col min="4" max="4" width="9.7109375" style="1" customWidth="1"/>
    <col min="5" max="5" width="10.140625" style="1" customWidth="1"/>
    <col min="6" max="16384" width="9.140625" style="1" customWidth="1"/>
  </cols>
  <sheetData>
    <row r="1" spans="2:7" ht="18.75">
      <c r="B1" s="63" t="s">
        <v>76</v>
      </c>
      <c r="C1" s="63"/>
      <c r="D1" s="63"/>
      <c r="E1" s="63"/>
      <c r="G1" s="49"/>
    </row>
    <row r="2" spans="1:7" ht="12.75" customHeight="1">
      <c r="A2" s="64" t="s">
        <v>68</v>
      </c>
      <c r="B2" s="64"/>
      <c r="C2" s="64"/>
      <c r="D2" s="64"/>
      <c r="E2" s="64"/>
      <c r="G2" s="49"/>
    </row>
    <row r="3" spans="1:5" ht="12.75" customHeight="1">
      <c r="A3" s="2"/>
      <c r="B3" s="2"/>
      <c r="C3" s="63" t="s">
        <v>69</v>
      </c>
      <c r="D3" s="63"/>
      <c r="E3" s="63"/>
    </row>
    <row r="4" spans="2:5" ht="12.75" customHeight="1" thickBot="1">
      <c r="B4" s="64" t="s">
        <v>109</v>
      </c>
      <c r="C4" s="64"/>
      <c r="D4" s="64"/>
      <c r="E4" s="64"/>
    </row>
    <row r="5" ht="13.5" thickBot="1">
      <c r="K5" s="58"/>
    </row>
    <row r="6" spans="1:5" ht="32.25" customHeight="1" thickBot="1">
      <c r="A6" s="65" t="s">
        <v>107</v>
      </c>
      <c r="B6" s="66"/>
      <c r="C6" s="66"/>
      <c r="D6" s="65"/>
      <c r="E6" s="57"/>
    </row>
    <row r="7" spans="1:5" ht="57.75" customHeight="1" thickBot="1">
      <c r="A7" s="55" t="s">
        <v>1</v>
      </c>
      <c r="B7" s="56" t="s">
        <v>39</v>
      </c>
      <c r="C7" s="42" t="s">
        <v>92</v>
      </c>
      <c r="D7" s="46" t="s">
        <v>108</v>
      </c>
      <c r="E7" s="47" t="s">
        <v>38</v>
      </c>
    </row>
    <row r="8" spans="1:5" ht="16.5" customHeight="1">
      <c r="A8" s="5" t="s">
        <v>2</v>
      </c>
      <c r="B8" s="6" t="s">
        <v>3</v>
      </c>
      <c r="C8" s="34">
        <f>SUM(C9+C11+C12+C15+C21+C25)</f>
        <v>32119.3</v>
      </c>
      <c r="D8" s="34">
        <f>SUM(D9+D11+D12+D15+D21+D25)</f>
        <v>37011</v>
      </c>
      <c r="E8" s="23">
        <f aca="true" t="shared" si="0" ref="E8:E27">D8/C8*100</f>
        <v>115.22978396166792</v>
      </c>
    </row>
    <row r="9" spans="1:5" ht="15.75" customHeight="1">
      <c r="A9" s="7" t="s">
        <v>4</v>
      </c>
      <c r="B9" s="8" t="s">
        <v>5</v>
      </c>
      <c r="C9" s="27">
        <f>SUM(C10)</f>
        <v>8631</v>
      </c>
      <c r="D9" s="27">
        <v>11637.1</v>
      </c>
      <c r="E9" s="23">
        <f t="shared" si="0"/>
        <v>134.82910439114818</v>
      </c>
    </row>
    <row r="10" spans="1:5" ht="12.75">
      <c r="A10" s="9" t="s">
        <v>99</v>
      </c>
      <c r="B10" s="10" t="s">
        <v>7</v>
      </c>
      <c r="C10" s="28">
        <v>8631</v>
      </c>
      <c r="D10" s="33">
        <v>11637.1</v>
      </c>
      <c r="E10" s="22">
        <f t="shared" si="0"/>
        <v>134.82910439114818</v>
      </c>
    </row>
    <row r="11" spans="1:5" ht="12.75">
      <c r="A11" s="7" t="s">
        <v>100</v>
      </c>
      <c r="B11" s="26" t="s">
        <v>77</v>
      </c>
      <c r="C11" s="27">
        <v>1844.3</v>
      </c>
      <c r="D11" s="37">
        <v>1704.3</v>
      </c>
      <c r="E11" s="23">
        <f t="shared" si="0"/>
        <v>92.40904408176543</v>
      </c>
    </row>
    <row r="12" spans="1:5" ht="15.75" customHeight="1">
      <c r="A12" s="7" t="s">
        <v>8</v>
      </c>
      <c r="B12" s="8" t="s">
        <v>9</v>
      </c>
      <c r="C12" s="27">
        <f>SUM(C13:C14)</f>
        <v>16694</v>
      </c>
      <c r="D12" s="27">
        <f>SUM(D13:D14)</f>
        <v>18160.4</v>
      </c>
      <c r="E12" s="23">
        <f t="shared" si="0"/>
        <v>108.78399424943095</v>
      </c>
    </row>
    <row r="13" spans="1:5" ht="12.75">
      <c r="A13" s="9" t="s">
        <v>101</v>
      </c>
      <c r="B13" s="10" t="s">
        <v>10</v>
      </c>
      <c r="C13" s="28">
        <v>971</v>
      </c>
      <c r="D13" s="33">
        <v>735.7</v>
      </c>
      <c r="E13" s="22">
        <f t="shared" si="0"/>
        <v>75.76725025746653</v>
      </c>
    </row>
    <row r="14" spans="1:5" ht="12.75">
      <c r="A14" s="9" t="s">
        <v>37</v>
      </c>
      <c r="B14" s="11" t="s">
        <v>11</v>
      </c>
      <c r="C14" s="28">
        <v>15723</v>
      </c>
      <c r="D14" s="33">
        <v>17424.7</v>
      </c>
      <c r="E14" s="22">
        <f t="shared" si="0"/>
        <v>110.82299815556829</v>
      </c>
    </row>
    <row r="15" spans="1:5" ht="39.75" customHeight="1">
      <c r="A15" s="7" t="s">
        <v>12</v>
      </c>
      <c r="B15" s="8" t="s">
        <v>13</v>
      </c>
      <c r="C15" s="27">
        <f>SUM(C16+C20)</f>
        <v>4320</v>
      </c>
      <c r="D15" s="27">
        <f>SUM(D16+D20)</f>
        <v>5023.700000000001</v>
      </c>
      <c r="E15" s="23">
        <f t="shared" si="0"/>
        <v>116.28935185185188</v>
      </c>
    </row>
    <row r="16" spans="1:5" ht="38.25">
      <c r="A16" s="9" t="s">
        <v>14</v>
      </c>
      <c r="B16" s="10" t="s">
        <v>15</v>
      </c>
      <c r="C16" s="27">
        <f>SUM(C17:C19)</f>
        <v>3840</v>
      </c>
      <c r="D16" s="27">
        <f>SUM(D17:D19)</f>
        <v>4562.900000000001</v>
      </c>
      <c r="E16" s="23">
        <f t="shared" si="0"/>
        <v>118.82552083333336</v>
      </c>
    </row>
    <row r="17" spans="1:5" ht="74.25" customHeight="1">
      <c r="A17" s="9" t="s">
        <v>87</v>
      </c>
      <c r="B17" s="13" t="s">
        <v>17</v>
      </c>
      <c r="C17" s="28">
        <v>3500</v>
      </c>
      <c r="D17" s="28">
        <v>4121.1</v>
      </c>
      <c r="E17" s="22">
        <f t="shared" si="0"/>
        <v>117.7457142857143</v>
      </c>
    </row>
    <row r="18" spans="1:5" ht="41.25" customHeight="1">
      <c r="A18" s="9" t="s">
        <v>88</v>
      </c>
      <c r="B18" s="13" t="s">
        <v>91</v>
      </c>
      <c r="C18" s="28">
        <v>330</v>
      </c>
      <c r="D18" s="28">
        <v>431.8</v>
      </c>
      <c r="E18" s="22">
        <f t="shared" si="0"/>
        <v>130.84848484848487</v>
      </c>
    </row>
    <row r="19" spans="1:5" ht="63" customHeight="1">
      <c r="A19" s="9" t="s">
        <v>90</v>
      </c>
      <c r="B19" s="13" t="s">
        <v>35</v>
      </c>
      <c r="C19" s="28">
        <v>10</v>
      </c>
      <c r="D19" s="28">
        <v>10</v>
      </c>
      <c r="E19" s="22">
        <f t="shared" si="0"/>
        <v>100</v>
      </c>
    </row>
    <row r="20" spans="1:5" ht="37.5" customHeight="1">
      <c r="A20" s="9" t="s">
        <v>86</v>
      </c>
      <c r="B20" s="10" t="s">
        <v>85</v>
      </c>
      <c r="C20" s="28">
        <v>480</v>
      </c>
      <c r="D20" s="28">
        <v>460.8</v>
      </c>
      <c r="E20" s="22">
        <f t="shared" si="0"/>
        <v>96.00000000000001</v>
      </c>
    </row>
    <row r="21" spans="1:5" ht="25.5">
      <c r="A21" s="7" t="s">
        <v>82</v>
      </c>
      <c r="B21" s="26" t="s">
        <v>54</v>
      </c>
      <c r="C21" s="27">
        <f>SUM(C22:C23)</f>
        <v>280</v>
      </c>
      <c r="D21" s="27">
        <f>SUM(D22:D23)</f>
        <v>318.5</v>
      </c>
      <c r="E21" s="23">
        <f t="shared" si="0"/>
        <v>113.75</v>
      </c>
    </row>
    <row r="22" spans="1:5" ht="12.75">
      <c r="A22" s="9" t="s">
        <v>102</v>
      </c>
      <c r="B22" s="10" t="s">
        <v>64</v>
      </c>
      <c r="C22" s="28">
        <v>200</v>
      </c>
      <c r="D22" s="28">
        <v>244.5</v>
      </c>
      <c r="E22" s="22">
        <f t="shared" si="0"/>
        <v>122.24999999999999</v>
      </c>
    </row>
    <row r="23" spans="1:5" ht="12.75">
      <c r="A23" s="9" t="s">
        <v>103</v>
      </c>
      <c r="B23" s="10" t="s">
        <v>65</v>
      </c>
      <c r="C23" s="28">
        <v>80</v>
      </c>
      <c r="D23" s="28">
        <v>74</v>
      </c>
      <c r="E23" s="22">
        <f t="shared" si="0"/>
        <v>92.5</v>
      </c>
    </row>
    <row r="24" spans="1:5" ht="12.75">
      <c r="A24" s="7" t="s">
        <v>78</v>
      </c>
      <c r="B24" s="26" t="s">
        <v>79</v>
      </c>
      <c r="C24" s="27"/>
      <c r="D24" s="27"/>
      <c r="E24" s="23"/>
    </row>
    <row r="25" spans="1:5" ht="12.75">
      <c r="A25" s="7" t="s">
        <v>67</v>
      </c>
      <c r="B25" s="26" t="s">
        <v>66</v>
      </c>
      <c r="C25" s="29">
        <f>SUM(C26:C30)</f>
        <v>350</v>
      </c>
      <c r="D25" s="29">
        <f>SUM(D26:D30)</f>
        <v>167</v>
      </c>
      <c r="E25" s="22">
        <f t="shared" si="0"/>
        <v>47.714285714285715</v>
      </c>
    </row>
    <row r="26" spans="1:5" ht="14.25" customHeight="1">
      <c r="A26" s="9" t="s">
        <v>83</v>
      </c>
      <c r="B26" s="10" t="s">
        <v>72</v>
      </c>
      <c r="C26" s="29"/>
      <c r="D26" s="28"/>
      <c r="E26" s="22"/>
    </row>
    <row r="27" spans="1:5" ht="12.75">
      <c r="A27" s="9" t="s">
        <v>93</v>
      </c>
      <c r="B27" s="10" t="s">
        <v>66</v>
      </c>
      <c r="C27" s="28">
        <v>250</v>
      </c>
      <c r="D27" s="28">
        <v>130</v>
      </c>
      <c r="E27" s="22">
        <f t="shared" si="0"/>
        <v>52</v>
      </c>
    </row>
    <row r="28" spans="1:5" ht="25.5" hidden="1">
      <c r="A28" s="7" t="s">
        <v>22</v>
      </c>
      <c r="B28" s="8" t="s">
        <v>23</v>
      </c>
      <c r="C28" s="29"/>
      <c r="D28" s="30"/>
      <c r="E28" s="22" t="e">
        <f>D28/#REF!*100</f>
        <v>#REF!</v>
      </c>
    </row>
    <row r="29" spans="1:5" ht="25.5" hidden="1">
      <c r="A29" s="9" t="s">
        <v>24</v>
      </c>
      <c r="B29" s="10" t="s">
        <v>25</v>
      </c>
      <c r="C29" s="35"/>
      <c r="D29" s="30"/>
      <c r="E29" s="22" t="e">
        <f>D29/#REF!*100</f>
        <v>#REF!</v>
      </c>
    </row>
    <row r="30" spans="1:5" ht="12.75">
      <c r="A30" s="9" t="s">
        <v>94</v>
      </c>
      <c r="B30" s="10" t="s">
        <v>66</v>
      </c>
      <c r="C30" s="35">
        <v>100</v>
      </c>
      <c r="D30" s="38">
        <v>37</v>
      </c>
      <c r="E30" s="22">
        <f>D30/C30*100</f>
        <v>37</v>
      </c>
    </row>
    <row r="31" spans="1:5" ht="37.5" customHeight="1" thickBot="1">
      <c r="A31" s="7" t="s">
        <v>26</v>
      </c>
      <c r="B31" s="8" t="s">
        <v>27</v>
      </c>
      <c r="C31" s="60">
        <f>SUM(C32+C35)</f>
        <v>33971.146</v>
      </c>
      <c r="D31" s="60">
        <f>SUM(D32+D35)</f>
        <v>18228.281000000003</v>
      </c>
      <c r="E31" s="22">
        <f aca="true" t="shared" si="1" ref="E31:E40">D31/C31*100</f>
        <v>53.65812798897041</v>
      </c>
    </row>
    <row r="32" spans="1:5" ht="25.5" customHeight="1">
      <c r="A32" s="7" t="s">
        <v>28</v>
      </c>
      <c r="B32" s="8" t="s">
        <v>48</v>
      </c>
      <c r="C32" s="27">
        <f>SUM(C33:C34)</f>
        <v>24934.7</v>
      </c>
      <c r="D32" s="29">
        <f>SUM(D33:D34)</f>
        <v>8973.2</v>
      </c>
      <c r="E32" s="22">
        <f t="shared" si="1"/>
        <v>35.98679751510947</v>
      </c>
    </row>
    <row r="33" spans="1:5" ht="26.25" customHeight="1">
      <c r="A33" s="9" t="s">
        <v>84</v>
      </c>
      <c r="B33" s="10" t="s">
        <v>29</v>
      </c>
      <c r="C33" s="28">
        <v>6574.7</v>
      </c>
      <c r="D33" s="35">
        <v>6574.7</v>
      </c>
      <c r="E33" s="22">
        <f t="shared" si="1"/>
        <v>100</v>
      </c>
    </row>
    <row r="34" spans="1:5" ht="26.25" customHeight="1">
      <c r="A34" s="9" t="s">
        <v>105</v>
      </c>
      <c r="B34" s="10" t="s">
        <v>106</v>
      </c>
      <c r="C34" s="28">
        <v>18360</v>
      </c>
      <c r="D34" s="28">
        <v>2398.5</v>
      </c>
      <c r="E34" s="22">
        <f t="shared" si="1"/>
        <v>13.063725490196079</v>
      </c>
    </row>
    <row r="35" spans="1:5" ht="25.5">
      <c r="A35" s="7" t="s">
        <v>71</v>
      </c>
      <c r="B35" s="26" t="s">
        <v>75</v>
      </c>
      <c r="C35" s="29">
        <f>SUM(C36:C40)</f>
        <v>9036.446</v>
      </c>
      <c r="D35" s="62">
        <f>SUM(D36:D40)</f>
        <v>9255.081</v>
      </c>
      <c r="E35" s="22">
        <f t="shared" si="1"/>
        <v>102.41947995926716</v>
      </c>
    </row>
    <row r="36" spans="1:5" ht="25.5">
      <c r="A36" s="9" t="s">
        <v>95</v>
      </c>
      <c r="B36" s="10" t="s">
        <v>44</v>
      </c>
      <c r="C36" s="35">
        <v>233.7</v>
      </c>
      <c r="D36" s="32">
        <v>233.7</v>
      </c>
      <c r="E36" s="22">
        <f t="shared" si="1"/>
        <v>100</v>
      </c>
    </row>
    <row r="37" spans="1:5" ht="12.75">
      <c r="A37" s="9" t="s">
        <v>97</v>
      </c>
      <c r="B37" s="10" t="s">
        <v>74</v>
      </c>
      <c r="C37" s="28">
        <v>1</v>
      </c>
      <c r="D37" s="28">
        <v>1</v>
      </c>
      <c r="E37" s="22">
        <f t="shared" si="1"/>
        <v>100</v>
      </c>
    </row>
    <row r="38" spans="1:5" ht="12.75">
      <c r="A38" s="9" t="s">
        <v>96</v>
      </c>
      <c r="B38" s="44" t="s">
        <v>73</v>
      </c>
      <c r="C38" s="59">
        <v>5305.346</v>
      </c>
      <c r="D38" s="59">
        <v>5523.981</v>
      </c>
      <c r="E38" s="22">
        <f t="shared" si="1"/>
        <v>104.12103187991886</v>
      </c>
    </row>
    <row r="39" spans="1:5" ht="25.5">
      <c r="A39" s="9" t="s">
        <v>104</v>
      </c>
      <c r="B39" s="10" t="s">
        <v>89</v>
      </c>
      <c r="C39" s="51">
        <v>830.3</v>
      </c>
      <c r="D39" s="48">
        <v>830.3</v>
      </c>
      <c r="E39" s="22">
        <f t="shared" si="1"/>
        <v>100</v>
      </c>
    </row>
    <row r="40" spans="1:5" ht="12.75">
      <c r="A40" s="9" t="s">
        <v>98</v>
      </c>
      <c r="B40" s="10" t="s">
        <v>70</v>
      </c>
      <c r="C40" s="11">
        <v>2666.1</v>
      </c>
      <c r="D40" s="54">
        <v>2666.1</v>
      </c>
      <c r="E40" s="22">
        <f t="shared" si="1"/>
        <v>100</v>
      </c>
    </row>
    <row r="41" spans="1:5" ht="13.5" thickBot="1">
      <c r="A41" s="50" t="s">
        <v>80</v>
      </c>
      <c r="B41" s="26" t="s">
        <v>81</v>
      </c>
      <c r="C41" s="8"/>
      <c r="D41" s="36"/>
      <c r="E41" s="53"/>
    </row>
    <row r="42" spans="1:5" ht="13.5" thickBot="1">
      <c r="A42" s="3"/>
      <c r="B42" s="45" t="s">
        <v>33</v>
      </c>
      <c r="C42" s="60">
        <f>SUM(C8+C31)</f>
        <v>66090.446</v>
      </c>
      <c r="D42" s="61">
        <f>SUM(D8+D31+D41)</f>
        <v>55239.281</v>
      </c>
      <c r="E42" s="52">
        <f>D42/C42*100</f>
        <v>83.58134093995977</v>
      </c>
    </row>
  </sheetData>
  <sheetProtection/>
  <mergeCells count="5">
    <mergeCell ref="B1:E1"/>
    <mergeCell ref="A2:E2"/>
    <mergeCell ref="B4:E4"/>
    <mergeCell ref="A6:D6"/>
    <mergeCell ref="C3:E3"/>
  </mergeCells>
  <printOptions/>
  <pageMargins left="0.7874015748031497" right="0.5905511811023623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B1">
      <selection activeCell="G15" sqref="G1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00390625" style="1" customWidth="1"/>
    <col min="4" max="4" width="10.28125" style="1" customWidth="1"/>
    <col min="5" max="5" width="9.7109375" style="1" customWidth="1"/>
    <col min="6" max="6" width="10.140625" style="1" customWidth="1"/>
    <col min="7" max="16384" width="9.140625" style="1" customWidth="1"/>
  </cols>
  <sheetData>
    <row r="1" spans="2:6" ht="12.75">
      <c r="B1" s="64" t="s">
        <v>0</v>
      </c>
      <c r="C1" s="64"/>
      <c r="D1" s="64"/>
      <c r="E1" s="64"/>
      <c r="F1" s="64"/>
    </row>
    <row r="2" spans="1:6" ht="12.75" customHeight="1">
      <c r="A2" s="64" t="s">
        <v>40</v>
      </c>
      <c r="B2" s="64"/>
      <c r="C2" s="64"/>
      <c r="D2" s="64"/>
      <c r="E2" s="64"/>
      <c r="F2" s="64"/>
    </row>
    <row r="3" spans="2:6" ht="12.75" customHeight="1">
      <c r="B3" s="64" t="s">
        <v>60</v>
      </c>
      <c r="C3" s="64"/>
      <c r="D3" s="64"/>
      <c r="E3" s="64"/>
      <c r="F3" s="64"/>
    </row>
    <row r="5" spans="1:5" ht="13.5" customHeight="1" thickBot="1">
      <c r="A5" s="67" t="s">
        <v>59</v>
      </c>
      <c r="B5" s="67"/>
      <c r="C5" s="67"/>
      <c r="D5" s="67"/>
      <c r="E5" s="67"/>
    </row>
    <row r="6" spans="1:7" ht="57.75" customHeight="1" thickBot="1">
      <c r="A6" s="18" t="s">
        <v>1</v>
      </c>
      <c r="B6" s="4" t="s">
        <v>39</v>
      </c>
      <c r="C6" s="19" t="s">
        <v>50</v>
      </c>
      <c r="D6" s="42" t="s">
        <v>57</v>
      </c>
      <c r="E6" s="20" t="s">
        <v>58</v>
      </c>
      <c r="F6" s="21" t="s">
        <v>61</v>
      </c>
      <c r="G6" s="21" t="s">
        <v>62</v>
      </c>
    </row>
    <row r="7" spans="1:7" ht="12.75">
      <c r="A7" s="5" t="s">
        <v>2</v>
      </c>
      <c r="B7" s="6" t="s">
        <v>3</v>
      </c>
      <c r="C7" s="34">
        <f>SUM(C8+C10+C13+C17+C19)</f>
        <v>8995</v>
      </c>
      <c r="D7" s="34">
        <v>6118.5</v>
      </c>
      <c r="E7" s="34">
        <f>SUM(E8+E10+E13+E18)</f>
        <v>7528.8</v>
      </c>
      <c r="F7" s="23" t="s">
        <v>63</v>
      </c>
      <c r="G7" s="23">
        <f>E7/C7*100</f>
        <v>83.69983324068927</v>
      </c>
    </row>
    <row r="8" spans="1:7" ht="15.75" customHeight="1">
      <c r="A8" s="7" t="s">
        <v>4</v>
      </c>
      <c r="B8" s="8" t="s">
        <v>5</v>
      </c>
      <c r="C8" s="27">
        <f>SUM(C9)</f>
        <v>3065</v>
      </c>
      <c r="D8" s="27">
        <f>SUM(D9)</f>
        <v>2359.9</v>
      </c>
      <c r="E8" s="27">
        <f>SUM(E9)</f>
        <v>2835.8</v>
      </c>
      <c r="F8" s="23">
        <v>120.2</v>
      </c>
      <c r="G8" s="23">
        <v>92.5</v>
      </c>
    </row>
    <row r="9" spans="1:7" ht="12.75">
      <c r="A9" s="9" t="s">
        <v>6</v>
      </c>
      <c r="B9" s="10" t="s">
        <v>7</v>
      </c>
      <c r="C9" s="28">
        <v>3065</v>
      </c>
      <c r="D9" s="28">
        <v>2359.9</v>
      </c>
      <c r="E9" s="33">
        <v>2835.8</v>
      </c>
      <c r="F9" s="22">
        <f aca="true" t="shared" si="0" ref="F9:G16">E9/D9*100</f>
        <v>120.16610873342091</v>
      </c>
      <c r="G9" s="22">
        <v>92.5</v>
      </c>
    </row>
    <row r="10" spans="1:7" ht="12.75">
      <c r="A10" s="7" t="s">
        <v>8</v>
      </c>
      <c r="B10" s="8" t="s">
        <v>9</v>
      </c>
      <c r="C10" s="27">
        <f>SUM(C11:C12)</f>
        <v>1504</v>
      </c>
      <c r="D10" s="27">
        <f>SUM(D11:D12)</f>
        <v>1211.4</v>
      </c>
      <c r="E10" s="27">
        <f>SUM(E11:E12)</f>
        <v>1973.3999999999999</v>
      </c>
      <c r="F10" s="23">
        <f t="shared" si="0"/>
        <v>162.90242694403167</v>
      </c>
      <c r="G10" s="23">
        <v>131.2</v>
      </c>
    </row>
    <row r="11" spans="1:7" ht="12.75">
      <c r="A11" s="9" t="s">
        <v>36</v>
      </c>
      <c r="B11" s="10" t="s">
        <v>10</v>
      </c>
      <c r="C11" s="28">
        <v>504</v>
      </c>
      <c r="D11" s="28">
        <v>403.6</v>
      </c>
      <c r="E11" s="30">
        <v>201.6</v>
      </c>
      <c r="F11" s="22">
        <f t="shared" si="0"/>
        <v>49.95044598612487</v>
      </c>
      <c r="G11" s="22">
        <v>40</v>
      </c>
    </row>
    <row r="12" spans="1:7" ht="12.75">
      <c r="A12" s="7" t="s">
        <v>37</v>
      </c>
      <c r="B12" s="11" t="s">
        <v>11</v>
      </c>
      <c r="C12" s="28">
        <v>1000</v>
      </c>
      <c r="D12" s="28">
        <v>807.8</v>
      </c>
      <c r="E12" s="33">
        <v>1771.8</v>
      </c>
      <c r="F12" s="22">
        <f t="shared" si="0"/>
        <v>219.33646942312453</v>
      </c>
      <c r="G12" s="22">
        <f t="shared" si="0"/>
        <v>12.379301807378065</v>
      </c>
    </row>
    <row r="13" spans="1:7" ht="40.5" customHeight="1">
      <c r="A13" s="7" t="s">
        <v>12</v>
      </c>
      <c r="B13" s="8" t="s">
        <v>13</v>
      </c>
      <c r="C13" s="27">
        <f>SUM(C14)</f>
        <v>3026</v>
      </c>
      <c r="D13" s="27">
        <f>SUM(D14)</f>
        <v>2416</v>
      </c>
      <c r="E13" s="31">
        <f>SUM(E14)</f>
        <v>2666</v>
      </c>
      <c r="F13" s="23">
        <f t="shared" si="0"/>
        <v>110.34768211920529</v>
      </c>
      <c r="G13" s="23">
        <v>88.1</v>
      </c>
    </row>
    <row r="14" spans="1:7" ht="38.25">
      <c r="A14" s="9" t="s">
        <v>14</v>
      </c>
      <c r="B14" s="10" t="s">
        <v>15</v>
      </c>
      <c r="C14" s="27">
        <f>SUM(C15:C16)</f>
        <v>3026</v>
      </c>
      <c r="D14" s="27">
        <f>SUM(D15:D16)</f>
        <v>2416</v>
      </c>
      <c r="E14" s="31">
        <f>SUM(E15:E16)</f>
        <v>2666</v>
      </c>
      <c r="F14" s="23">
        <f t="shared" si="0"/>
        <v>110.34768211920529</v>
      </c>
      <c r="G14" s="23">
        <v>88.1</v>
      </c>
    </row>
    <row r="15" spans="1:7" ht="76.5">
      <c r="A15" s="12" t="s">
        <v>16</v>
      </c>
      <c r="B15" s="13" t="s">
        <v>17</v>
      </c>
      <c r="C15" s="28">
        <v>2750</v>
      </c>
      <c r="D15" s="28">
        <v>2175</v>
      </c>
      <c r="E15" s="32">
        <v>2388.9</v>
      </c>
      <c r="F15" s="22">
        <f t="shared" si="0"/>
        <v>109.8344827586207</v>
      </c>
      <c r="G15" s="22">
        <f t="shared" si="0"/>
        <v>4.597701149425287</v>
      </c>
    </row>
    <row r="16" spans="1:7" ht="69.75" customHeight="1">
      <c r="A16" s="12" t="s">
        <v>34</v>
      </c>
      <c r="B16" s="13" t="s">
        <v>35</v>
      </c>
      <c r="C16" s="28">
        <v>276</v>
      </c>
      <c r="D16" s="28">
        <v>241</v>
      </c>
      <c r="E16" s="28">
        <v>277.1</v>
      </c>
      <c r="F16" s="22">
        <f t="shared" si="0"/>
        <v>114.9792531120332</v>
      </c>
      <c r="G16" s="22">
        <f t="shared" si="0"/>
        <v>41.49377593360996</v>
      </c>
    </row>
    <row r="17" spans="1:7" ht="25.5">
      <c r="A17" s="7" t="s">
        <v>53</v>
      </c>
      <c r="B17" s="26" t="s">
        <v>54</v>
      </c>
      <c r="C17" s="27">
        <v>1400</v>
      </c>
      <c r="D17" s="27">
        <v>110</v>
      </c>
      <c r="E17" s="28">
        <v>0</v>
      </c>
      <c r="F17" s="22">
        <v>0</v>
      </c>
      <c r="G17" s="22">
        <v>0</v>
      </c>
    </row>
    <row r="18" spans="1:7" ht="25.5">
      <c r="A18" s="7" t="s">
        <v>51</v>
      </c>
      <c r="B18" s="26" t="s">
        <v>52</v>
      </c>
      <c r="C18" s="28"/>
      <c r="D18" s="28"/>
      <c r="E18" s="27">
        <v>53.6</v>
      </c>
      <c r="F18" s="22"/>
      <c r="G18" s="22"/>
    </row>
    <row r="19" spans="1:7" ht="25.5">
      <c r="A19" s="7" t="s">
        <v>18</v>
      </c>
      <c r="B19" s="8" t="s">
        <v>19</v>
      </c>
      <c r="C19" s="27">
        <v>0</v>
      </c>
      <c r="D19" s="27">
        <v>21.2</v>
      </c>
      <c r="E19" s="27">
        <v>0</v>
      </c>
      <c r="F19" s="23">
        <v>0</v>
      </c>
      <c r="G19" s="23">
        <v>0</v>
      </c>
    </row>
    <row r="20" spans="1:7" ht="25.5">
      <c r="A20" s="9" t="s">
        <v>20</v>
      </c>
      <c r="B20" s="10" t="s">
        <v>21</v>
      </c>
      <c r="C20" s="28">
        <v>0</v>
      </c>
      <c r="D20" s="28">
        <v>21.2</v>
      </c>
      <c r="E20" s="33">
        <v>0</v>
      </c>
      <c r="F20" s="22">
        <v>0</v>
      </c>
      <c r="G20" s="22">
        <v>0</v>
      </c>
    </row>
    <row r="21" spans="1:7" ht="25.5" hidden="1">
      <c r="A21" s="7" t="s">
        <v>22</v>
      </c>
      <c r="B21" s="8" t="s">
        <v>23</v>
      </c>
      <c r="C21" s="29">
        <f>SUM(C22)</f>
        <v>0</v>
      </c>
      <c r="D21" s="29"/>
      <c r="E21" s="30"/>
      <c r="F21" s="22" t="e">
        <f>E21/C21*100</f>
        <v>#DIV/0!</v>
      </c>
      <c r="G21" s="22" t="e">
        <f>F21/D21*100</f>
        <v>#DIV/0!</v>
      </c>
    </row>
    <row r="22" spans="1:7" ht="25.5" hidden="1">
      <c r="A22" s="9" t="s">
        <v>24</v>
      </c>
      <c r="B22" s="10" t="s">
        <v>25</v>
      </c>
      <c r="C22" s="35">
        <v>0</v>
      </c>
      <c r="D22" s="35"/>
      <c r="E22" s="30"/>
      <c r="F22" s="22" t="e">
        <f>E22/C22*100</f>
        <v>#DIV/0!</v>
      </c>
      <c r="G22" s="22" t="e">
        <f>F22/D22*100</f>
        <v>#DIV/0!</v>
      </c>
    </row>
    <row r="23" spans="1:7" ht="42" customHeight="1">
      <c r="A23" s="7" t="s">
        <v>26</v>
      </c>
      <c r="B23" s="8" t="s">
        <v>27</v>
      </c>
      <c r="C23" s="27">
        <v>8979.1</v>
      </c>
      <c r="D23" s="27">
        <f>SUM(D24+D26)</f>
        <v>6192.900000000001</v>
      </c>
      <c r="E23" s="27">
        <v>5776.8</v>
      </c>
      <c r="F23" s="23">
        <f aca="true" t="shared" si="1" ref="F23:G26">E23/D23*100</f>
        <v>93.2810153562951</v>
      </c>
      <c r="G23" s="23">
        <f t="shared" si="1"/>
        <v>1.614752377722876</v>
      </c>
    </row>
    <row r="24" spans="1:7" ht="28.5" customHeight="1">
      <c r="A24" s="7" t="s">
        <v>28</v>
      </c>
      <c r="B24" s="8" t="s">
        <v>48</v>
      </c>
      <c r="C24" s="31">
        <v>8704.7</v>
      </c>
      <c r="D24" s="31">
        <f>SUM(D25)</f>
        <v>5967.3</v>
      </c>
      <c r="E24" s="36">
        <f>SUM(E25)</f>
        <v>5551</v>
      </c>
      <c r="F24" s="23">
        <f t="shared" si="1"/>
        <v>93.0236455348315</v>
      </c>
      <c r="G24" s="23">
        <f t="shared" si="1"/>
        <v>1.6757997754428302</v>
      </c>
    </row>
    <row r="25" spans="1:7" ht="25.5">
      <c r="A25" s="9" t="s">
        <v>28</v>
      </c>
      <c r="B25" s="10" t="s">
        <v>29</v>
      </c>
      <c r="C25" s="32">
        <v>8704.7</v>
      </c>
      <c r="D25" s="32">
        <v>5967.3</v>
      </c>
      <c r="E25" s="30">
        <v>5551</v>
      </c>
      <c r="F25" s="22">
        <f t="shared" si="1"/>
        <v>93.0236455348315</v>
      </c>
      <c r="G25" s="22">
        <f t="shared" si="1"/>
        <v>1.6757997754428302</v>
      </c>
    </row>
    <row r="26" spans="1:7" ht="25.5">
      <c r="A26" s="7" t="s">
        <v>41</v>
      </c>
      <c r="B26" s="26" t="s">
        <v>42</v>
      </c>
      <c r="C26" s="31">
        <f>SUM(C27:C29)</f>
        <v>274.40000000000003</v>
      </c>
      <c r="D26" s="27">
        <f>SUM(D27:D29)</f>
        <v>225.60000000000002</v>
      </c>
      <c r="E26" s="37">
        <f>SUM(E27:E29)</f>
        <v>225.8</v>
      </c>
      <c r="F26" s="23">
        <f t="shared" si="1"/>
        <v>100.08865248226951</v>
      </c>
      <c r="G26" s="23">
        <f t="shared" si="1"/>
        <v>44.326241134751776</v>
      </c>
    </row>
    <row r="27" spans="1:7" ht="38.25">
      <c r="A27" s="9" t="s">
        <v>55</v>
      </c>
      <c r="B27" s="10" t="s">
        <v>56</v>
      </c>
      <c r="C27" s="28">
        <v>80</v>
      </c>
      <c r="D27" s="28">
        <v>80</v>
      </c>
      <c r="E27" s="38">
        <v>80</v>
      </c>
      <c r="F27" s="23">
        <v>0</v>
      </c>
      <c r="G27" s="23">
        <v>0</v>
      </c>
    </row>
    <row r="28" spans="1:7" ht="25.5">
      <c r="A28" s="9" t="s">
        <v>43</v>
      </c>
      <c r="B28" s="10" t="s">
        <v>44</v>
      </c>
      <c r="C28" s="32">
        <v>149.3</v>
      </c>
      <c r="D28" s="32">
        <v>111.9</v>
      </c>
      <c r="E28" s="38">
        <v>111.9</v>
      </c>
      <c r="F28" s="22">
        <f>E28/D28*100</f>
        <v>100</v>
      </c>
      <c r="G28" s="22">
        <f>F28/E28*100</f>
        <v>89.36550491510276</v>
      </c>
    </row>
    <row r="29" spans="1:7" ht="25.5">
      <c r="A29" s="9" t="s">
        <v>41</v>
      </c>
      <c r="B29" s="10" t="s">
        <v>49</v>
      </c>
      <c r="C29" s="32">
        <v>45.1</v>
      </c>
      <c r="D29" s="32">
        <v>33.7</v>
      </c>
      <c r="E29" s="43">
        <v>33.9</v>
      </c>
      <c r="F29" s="22">
        <v>100</v>
      </c>
      <c r="G29" s="22">
        <v>100</v>
      </c>
    </row>
    <row r="30" spans="1:7" ht="25.5">
      <c r="A30" s="7" t="s">
        <v>30</v>
      </c>
      <c r="B30" s="8" t="s">
        <v>31</v>
      </c>
      <c r="C30" s="27">
        <f>SUM(C31)</f>
        <v>997</v>
      </c>
      <c r="D30" s="27">
        <f>SUM(D32)</f>
        <v>701</v>
      </c>
      <c r="E30" s="27">
        <f>SUM(E32)</f>
        <v>720.2</v>
      </c>
      <c r="F30" s="23">
        <f aca="true" t="shared" si="2" ref="F30:G33">E30/D30*100</f>
        <v>102.7389443651926</v>
      </c>
      <c r="G30" s="23">
        <f t="shared" si="2"/>
        <v>14.265335235378032</v>
      </c>
    </row>
    <row r="31" spans="1:7" ht="12.75">
      <c r="A31" s="9" t="s">
        <v>45</v>
      </c>
      <c r="B31" s="10" t="s">
        <v>46</v>
      </c>
      <c r="C31" s="28">
        <v>997</v>
      </c>
      <c r="D31" s="28">
        <v>701</v>
      </c>
      <c r="E31" s="33">
        <v>720.2</v>
      </c>
      <c r="F31" s="22">
        <f t="shared" si="2"/>
        <v>102.7389443651926</v>
      </c>
      <c r="G31" s="22">
        <f t="shared" si="2"/>
        <v>14.265335235378032</v>
      </c>
    </row>
    <row r="32" spans="1:7" ht="13.5" thickBot="1">
      <c r="A32" s="14" t="s">
        <v>32</v>
      </c>
      <c r="B32" s="15" t="s">
        <v>47</v>
      </c>
      <c r="C32" s="39">
        <v>997</v>
      </c>
      <c r="D32" s="39">
        <v>701</v>
      </c>
      <c r="E32" s="40">
        <v>720.2</v>
      </c>
      <c r="F32" s="24">
        <f t="shared" si="2"/>
        <v>102.7389443651926</v>
      </c>
      <c r="G32" s="24">
        <f t="shared" si="2"/>
        <v>14.265335235378032</v>
      </c>
    </row>
    <row r="33" spans="1:7" ht="13.5" thickBot="1">
      <c r="A33" s="3"/>
      <c r="B33" s="16" t="s">
        <v>33</v>
      </c>
      <c r="C33" s="41">
        <v>18971.1</v>
      </c>
      <c r="D33" s="41">
        <f>SUM(D7+D23+D30)</f>
        <v>13012.400000000001</v>
      </c>
      <c r="E33" s="41">
        <v>14025.9</v>
      </c>
      <c r="F33" s="25">
        <f t="shared" si="2"/>
        <v>107.78872460114965</v>
      </c>
      <c r="G33" s="25">
        <f t="shared" si="2"/>
        <v>0.7684977406166424</v>
      </c>
    </row>
    <row r="34" spans="1:4" ht="12.75">
      <c r="A34" s="17"/>
      <c r="B34" s="17"/>
      <c r="C34" s="2"/>
      <c r="D34" s="2"/>
    </row>
    <row r="35" spans="3:4" ht="12.75">
      <c r="C35" s="2"/>
      <c r="D35" s="2"/>
    </row>
  </sheetData>
  <sheetProtection/>
  <mergeCells count="4">
    <mergeCell ref="B1:F1"/>
    <mergeCell ref="A2:F2"/>
    <mergeCell ref="B3:F3"/>
    <mergeCell ref="A5:E5"/>
  </mergeCells>
  <printOptions/>
  <pageMargins left="0" right="0" top="0" bottom="0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turabova</cp:lastModifiedBy>
  <cp:lastPrinted>2018-04-28T06:55:16Z</cp:lastPrinted>
  <dcterms:created xsi:type="dcterms:W3CDTF">1996-10-08T23:32:33Z</dcterms:created>
  <dcterms:modified xsi:type="dcterms:W3CDTF">2018-04-28T06:55:18Z</dcterms:modified>
  <cp:category/>
  <cp:version/>
  <cp:contentType/>
  <cp:contentStatus/>
</cp:coreProperties>
</file>