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EF3BAAC2-3DFF-4A78-B503-B966C8FDE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J14" i="1" l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61" i="1"/>
  <c r="AJ62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K156" i="1"/>
  <c r="AK60" i="1"/>
  <c r="AJ60" i="1" s="1"/>
  <c r="AK59" i="1"/>
  <c r="AJ59" i="1" s="1"/>
  <c r="AK63" i="1"/>
  <c r="AJ63" i="1" s="1"/>
  <c r="AK58" i="1"/>
  <c r="AJ58" i="1" s="1"/>
  <c r="AK57" i="1"/>
  <c r="AJ57" i="1" s="1"/>
  <c r="AK13" i="1"/>
  <c r="AJ13" i="1" s="1"/>
  <c r="AK12" i="1"/>
  <c r="AJ12" i="1" s="1"/>
  <c r="AK11" i="1"/>
  <c r="AJ11" i="1" s="1"/>
  <c r="AK10" i="1"/>
</calcChain>
</file>

<file path=xl/sharedStrings.xml><?xml version="1.0" encoding="utf-8"?>
<sst xmlns="http://schemas.openxmlformats.org/spreadsheetml/2006/main" count="685" uniqueCount="186">
  <si>
    <t>Ведомственная структура расходов бюджета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</si>
  <si>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</si>
  <si>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</si>
  <si>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</si>
  <si>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</si>
  <si>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</si>
  <si>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</si>
  <si>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Рз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</si>
  <si>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</si>
  <si>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</si>
  <si>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</si>
  <si>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</si>
  <si>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</si>
  <si>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</si>
  <si>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</si>
  <si>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АДМИНИСТРАЦИЯ ТАИЦКОГО ГОРОДСКОГО ПОСЕЛЕНИЯ ГАТЧИНСКОГО МУНИЦИПАЛЬНОГО РАЙОНА</t>
  </si>
  <si>
    <t>01</t>
  </si>
  <si>
    <t>00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</si>
  <si>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</si>
  <si>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</si>
  <si>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</si>
  <si>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</si>
  <si>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61.П.01.11030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</si>
  <si>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</si>
  <si>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</si>
  <si>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</si>
  <si>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</si>
  <si>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Диспансеризация работников органов местного самоуправления</t>
  </si>
  <si>
    <t>61.П.01.15070</t>
  </si>
  <si>
    <t>Осуществление полномочий в сфере административных правоотношений</t>
  </si>
  <si>
    <t>61.П.01.71340</t>
  </si>
  <si>
    <t>Расходы на выплаты муниципальным служащим</t>
  </si>
  <si>
    <t>61.Ф.02.11020</t>
  </si>
  <si>
    <t>Расходы на выплаты персоналу государственных (муниципальных) органов</t>
  </si>
  <si>
    <t>120</t>
  </si>
  <si>
    <t>Расходы на выплаты главе администрации</t>
  </si>
  <si>
    <t>61.Ф.02.11040</t>
  </si>
  <si>
    <t>Расходы на выплаты работникам, замещающим должности, не являющиеся должностями муниципальной службы</t>
  </si>
  <si>
    <t>61.Ф.03.11030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</si>
  <si>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</si>
  <si>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</si>
  <si>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</si>
  <si>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</si>
  <si>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</t>
  </si>
  <si>
    <t>540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</si>
  <si>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</si>
  <si>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</si>
  <si>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</si>
  <si>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</si>
  <si>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11</t>
  </si>
  <si>
    <t>Резервные фонды</t>
  </si>
  <si>
    <t>Резервные фонды местных администраций</t>
  </si>
  <si>
    <t>62.Д.02.15020</t>
  </si>
  <si>
    <t>Резервные средства</t>
  </si>
  <si>
    <t>870</t>
  </si>
  <si>
    <t>13</t>
  </si>
  <si>
    <t>Другие общегосударственные вопросы</t>
  </si>
  <si>
    <t>Исполнение судебных актов, вступивших в законную силу</t>
  </si>
  <si>
    <t>62.Д.01.15040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</si>
  <si>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</si>
  <si>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</si>
  <si>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Проведение прочих мероприятий организационного характера</t>
  </si>
  <si>
    <t>62.Д.02.15050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</si>
  <si>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</si>
  <si>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</si>
  <si>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02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</si>
  <si>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</si>
  <si>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</si>
  <si>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</si>
  <si>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</si>
  <si>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62.Д.02.51180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</si>
  <si>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</si>
  <si>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</si>
  <si>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</si>
  <si>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защите населения и территории от ЧС природного и техногенного характера</t>
  </si>
  <si>
    <t>62.Д.02.16360</t>
  </si>
  <si>
    <t>14</t>
  </si>
  <si>
    <t>Другие вопросы в области национальной безопасности и правоохранительной деятельности</t>
  </si>
  <si>
    <t>Мероприятия по обеспечению первичных мер пожарной безопасности</t>
  </si>
  <si>
    <t>62.Д.02.15120</t>
  </si>
  <si>
    <t>НАЦИОНАЛЬНАЯ ЭКОНОМИКА</t>
  </si>
  <si>
    <t>09</t>
  </si>
  <si>
    <t>Дорожное хозяйство (дорожные фонды)</t>
  </si>
  <si>
    <t>Проведение мероприятий по обеспечению безопасности дорожного движения</t>
  </si>
  <si>
    <t>84.4.01.15540</t>
  </si>
  <si>
    <t>Содержание и уборка автомобильных дорог</t>
  </si>
  <si>
    <t>84.4.01.15600</t>
  </si>
  <si>
    <t>Ремонт автомобильных дорог общего пользования местного значения</t>
  </si>
  <si>
    <t>84.4.01.16230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</si>
  <si>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</si>
  <si>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</si>
  <si>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</si>
  <si>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</si>
  <si>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Организация и проведение мероприятия по профилактике дорожно-транспортных происшествий</t>
  </si>
  <si>
    <t>84.4.07.19285</t>
  </si>
  <si>
    <t>12</t>
  </si>
  <si>
    <t>Другие вопросы в области национальной экономики</t>
  </si>
  <si>
    <t>Мероприятия по землеустройству и землепользованию</t>
  </si>
  <si>
    <t>62.Д.02.15180</t>
  </si>
  <si>
    <t>Мероприятия по развитию и поддержке малого и среднего предпринимательства</t>
  </si>
  <si>
    <t>84.4.06.15510</t>
  </si>
  <si>
    <t>05</t>
  </si>
  <si>
    <t>ЖИЛИЩНО-КОММУНАЛЬНОЕ ХОЗЯЙСТВО</t>
  </si>
  <si>
    <t>Жилищное хозяйство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</si>
  <si>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</si>
  <si>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</si>
  <si>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части полномочий по по некоторым жилищным вопросам</t>
  </si>
  <si>
    <t>62.Д.01.13030</t>
  </si>
  <si>
    <t>Обеспечение устойчивого сокращения непригодного для проживания жилого фонда</t>
  </si>
  <si>
    <t>84.1.F3.67483</t>
  </si>
  <si>
    <t>Бюджетные инвестиции</t>
  </si>
  <si>
    <t>410</t>
  </si>
  <si>
    <t>84.1.F3.6748S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</si>
  <si>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</si>
  <si>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</si>
  <si>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Мероприятия в области жилищного хозяйства</t>
  </si>
  <si>
    <t>84.4.02.15210</t>
  </si>
  <si>
    <t>84.8.05.15620</t>
  </si>
  <si>
    <t>Коммунальное хозяйство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</si>
  <si>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</si>
  <si>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</si>
  <si>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Мероприятия в области коммунального хозяйства</t>
  </si>
  <si>
    <t>84.4.02.15220</t>
  </si>
  <si>
    <t>Разработка проектно-сметной документации и ее экспертиза, проектно-изыскательские работы</t>
  </si>
  <si>
    <t>84.4.08.16180</t>
  </si>
  <si>
    <t>Благоустройство</t>
  </si>
  <si>
    <t>Реализация программ формирования современной городской среды</t>
  </si>
  <si>
    <t>84.1.F2.55550</t>
  </si>
  <si>
    <t>Организация уличного освещения</t>
  </si>
  <si>
    <t>84.4.02.15380</t>
  </si>
  <si>
    <t>Мероприятия в области благоустройства</t>
  </si>
  <si>
    <t>84.4.02.15420</t>
  </si>
  <si>
    <t>Мероприятия по борьбе с борщевиком Сосновского</t>
  </si>
  <si>
    <t>84.4.02.16490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</si>
  <si>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</si>
  <si>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</si>
  <si>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Мероприятия по энергосбережению и повышению энергетической эффективности</t>
  </si>
  <si>
    <t>84.4.05.15530</t>
  </si>
  <si>
    <t>Мероприятия по созданию мест (площадок) накопления твердых коммунальных отходов</t>
  </si>
  <si>
    <t>84.8.02.S4790</t>
  </si>
  <si>
    <t>Благоустройство сельских территорий</t>
  </si>
  <si>
    <t>84.8.04.S5670</t>
  </si>
  <si>
    <t>07</t>
  </si>
  <si>
    <t>ОБРАЗОВАНИЕ</t>
  </si>
  <si>
    <t>Профессиональная подготовка, переподготовка и повышение квалификации</t>
  </si>
  <si>
    <t>Обеспечение деятельности подведомственных учреждений физкультуры и спорта</t>
  </si>
  <si>
    <t>84.4.04.12800</t>
  </si>
  <si>
    <t>Молодежная политика</t>
  </si>
  <si>
    <t>Расходы на выплаты персоналу казенных учреждений</t>
  </si>
  <si>
    <t>110</t>
  </si>
  <si>
    <t>Организация и проведение мероприятий в области физической культуры и спорта</t>
  </si>
  <si>
    <t>84.4.04.15340</t>
  </si>
  <si>
    <t>Проведение комплексных мер по профилактике безнадзорности и правонарушений несовершеннолетних</t>
  </si>
  <si>
    <t>84.4.04.16260</t>
  </si>
  <si>
    <t>08</t>
  </si>
  <si>
    <t>КУЛЬТУРА, КИНЕМАТОГРАФИЯ</t>
  </si>
  <si>
    <t>Культура</t>
  </si>
  <si>
    <t>Обеспечение деятельности подведомственных учреждений культуры</t>
  </si>
  <si>
    <t>84.4.03.12500</t>
  </si>
  <si>
    <t>Обеспечение деятельности муниципальных библиотек</t>
  </si>
  <si>
    <t>84.4.03.12600</t>
  </si>
  <si>
    <t>Проведение культурно-массовых мероприятий к праздничным и памятным датам</t>
  </si>
  <si>
    <t>84.4.03.15630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</si>
  <si>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</si>
  <si>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</si>
  <si>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</si>
  <si>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</si>
  <si>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Строительство и реконструкция объектов культуры</t>
  </si>
  <si>
    <t>84.8.03.15080</t>
  </si>
  <si>
    <t>Строительство и реконструкция объектов культуры Ленинградской области</t>
  </si>
  <si>
    <t>84.8.03.S4230</t>
  </si>
  <si>
    <t>СОЦИАЛЬНАЯ ПОЛИТИКА</t>
  </si>
  <si>
    <t>Пенсионное обеспечение</t>
  </si>
  <si>
    <t>Доплаты к пенсиям муниципальных служащих</t>
  </si>
  <si>
    <t>62.Д.02.15280</t>
  </si>
  <si>
    <t>Социальные выплаты гражданам, кроме публичных нормативных социальных выплат</t>
  </si>
  <si>
    <t>320</t>
  </si>
  <si>
    <t>Всего</t>
  </si>
  <si>
    <t>Наименование показателя</t>
  </si>
  <si>
    <t>КФСР</t>
  </si>
  <si>
    <t>КЦСР</t>
  </si>
  <si>
    <t>КВР</t>
  </si>
  <si>
    <t>Бюджет на 2023 год</t>
  </si>
  <si>
    <t>Приложение № 10</t>
  </si>
  <si>
    <t xml:space="preserve"> к решению совета депутатов МО Таицкое городское поселение</t>
  </si>
  <si>
    <t>от 19 декабря 2022 года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</si>
</sst>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  <xf numFmtId="0" fontId="7" fillId="2" borderId="1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2" borderId="1" xfId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49" fontId="8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</cellXfs>
  <cellStyles count="14">
    <cellStyle name="Обычный" xfId="0" builtinId="0"/>
    <cellStyle name="Обычный 10" xfId="12" xr:uid="{CFCC3935-44BC-4AB7-80B3-287C27FD14D8}"/>
    <cellStyle name="Обычный 11" xfId="3" xr:uid="{5A6C5584-2DAB-4864-A2D4-7A1930D5D57E}"/>
    <cellStyle name="Обычный 12" xfId="2" xr:uid="{BB4A24D7-C45C-4FB8-BD73-867EA5F90199}"/>
    <cellStyle name="Обычный 13" xfId="1" xr:uid="{ABA6FEF7-6808-49C3-A649-289C7462BB44}"/>
    <cellStyle name="Обычный 14" xfId="13" xr:uid="{73C7A3CA-4057-4205-A753-BA3B4A86FFA5}"/>
    <cellStyle name="Обычный 2" xfId="6" xr:uid="{A5220316-33B8-4078-89E7-197A2B376ACF}"/>
    <cellStyle name="Обычный 3" xfId="7" xr:uid="{CC5BB4BE-933F-4C2F-B3AA-730066207BF5}"/>
    <cellStyle name="Обычный 4" xfId="8" xr:uid="{1DA189D8-3B54-4B98-8126-6E2AE29CF083}"/>
    <cellStyle name="Обычный 5" xfId="5" xr:uid="{16AD4473-3D4E-4D1E-952E-78E2DDD7F893}"/>
    <cellStyle name="Обычный 6" xfId="9" xr:uid="{179968A4-E9BD-4D86-9184-0B4EEF5F6A84}"/>
    <cellStyle name="Обычный 7" xfId="10" xr:uid="{C4A10B80-A0BE-4086-8AC4-054020FA520A}"/>
    <cellStyle name="Обычный 8" xfId="4" xr:uid="{FB2FAB21-4F35-4215-8370-5A44C0557EBD}"/>
    <cellStyle name="Обычный 9" xfId="11" xr:uid="{87C8D546-6296-488D-A350-2F908A0372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56"/>
  <sheetViews>
    <sheetView showGridLines="0" tabSelected="1" workbookViewId="0">
      <selection activeCell="AJ2" sqref="AJ2"/>
    </sheetView>
  </sheetViews>
  <sheetFormatPr defaultRowHeight="10.15" customHeight="1" x14ac:dyDescent="0.25"/>
  <cols>
    <col min="1" max="1" width="43.140625" customWidth="1"/>
    <col min="2" max="3" width="10.7109375" customWidth="1"/>
    <col min="4" max="4" width="16.28515625" customWidth="1"/>
    <col min="5" max="18" width="8" hidden="1"/>
    <col min="19" max="19" width="10.7109375" customWidth="1"/>
    <col min="20" max="35" width="8" hidden="1"/>
    <col min="36" max="36" width="26" customWidth="1"/>
    <col min="37" max="37" width="26" hidden="1" customWidth="1"/>
  </cols>
  <sheetData>
    <row r="1" spans="1:50" ht="16.5" customHeight="1" x14ac:dyDescent="0.25">
      <c r="AJ1" s="20" t="s">
        <v>183</v>
      </c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18"/>
    </row>
    <row r="2" spans="1:50" ht="16.5" customHeight="1" x14ac:dyDescent="0.25">
      <c r="AJ2" s="20" t="s">
        <v>184</v>
      </c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18"/>
    </row>
    <row r="3" spans="1:50" ht="16.5" customHeight="1" x14ac:dyDescent="0.25">
      <c r="AJ3" s="19" t="s">
        <v>185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</row>
    <row r="4" spans="1:50" ht="19.899999999999999" customHeight="1" x14ac:dyDescent="0.25">
      <c r="A4" s="29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</row>
    <row r="5" spans="1:50" ht="15" x14ac:dyDescent="0.25"/>
    <row r="6" spans="1:50" ht="18.7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50" ht="15" x14ac:dyDescent="0.25">
      <c r="A7" s="28" t="s">
        <v>178</v>
      </c>
      <c r="B7" s="23" t="s">
        <v>179</v>
      </c>
      <c r="C7" s="24"/>
      <c r="D7" s="21" t="s">
        <v>180</v>
      </c>
      <c r="E7" s="22" t="s">
        <v>8</v>
      </c>
      <c r="F7" s="22" t="s">
        <v>8</v>
      </c>
      <c r="G7" s="22" t="s">
        <v>8</v>
      </c>
      <c r="H7" s="22" t="s">
        <v>8</v>
      </c>
      <c r="I7" s="22" t="s">
        <v>8</v>
      </c>
      <c r="J7" s="22" t="s">
        <v>8</v>
      </c>
      <c r="K7" s="22" t="s">
        <v>8</v>
      </c>
      <c r="L7" s="22" t="s">
        <v>8</v>
      </c>
      <c r="M7" s="22" t="s">
        <v>8</v>
      </c>
      <c r="N7" s="22" t="s">
        <v>8</v>
      </c>
      <c r="O7" s="22" t="s">
        <v>8</v>
      </c>
      <c r="P7" s="22" t="s">
        <v>8</v>
      </c>
      <c r="Q7" s="22" t="s">
        <v>8</v>
      </c>
      <c r="R7" s="22" t="s">
        <v>8</v>
      </c>
      <c r="S7" s="21" t="s">
        <v>181</v>
      </c>
      <c r="T7" s="22" t="s">
        <v>10</v>
      </c>
      <c r="U7" s="22" t="s">
        <v>11</v>
      </c>
      <c r="V7" s="22" t="s">
        <v>12</v>
      </c>
      <c r="W7" s="22" t="s">
        <v>13</v>
      </c>
      <c r="X7" s="22" t="s">
        <v>14</v>
      </c>
      <c r="Y7" s="28" t="s">
        <v>6</v>
      </c>
      <c r="Z7" s="28" t="s">
        <v>1</v>
      </c>
      <c r="AA7" s="28" t="s">
        <v>2</v>
      </c>
      <c r="AB7" s="28" t="s">
        <v>3</v>
      </c>
      <c r="AC7" s="28" t="s">
        <v>4</v>
      </c>
      <c r="AD7" s="28" t="s">
        <v>5</v>
      </c>
      <c r="AE7" s="28" t="s">
        <v>1</v>
      </c>
      <c r="AF7" s="28" t="s">
        <v>2</v>
      </c>
      <c r="AG7" s="28" t="s">
        <v>3</v>
      </c>
      <c r="AH7" s="28" t="s">
        <v>4</v>
      </c>
      <c r="AI7" s="28" t="s">
        <v>5</v>
      </c>
      <c r="AJ7" s="27" t="s">
        <v>182</v>
      </c>
      <c r="AK7" s="27" t="s">
        <v>182</v>
      </c>
    </row>
    <row r="8" spans="1:50" ht="15" x14ac:dyDescent="0.25">
      <c r="A8" s="28"/>
      <c r="B8" s="25" t="s">
        <v>7</v>
      </c>
      <c r="C8" s="26"/>
      <c r="D8" s="22" t="s">
        <v>8</v>
      </c>
      <c r="E8" s="22" t="s">
        <v>8</v>
      </c>
      <c r="F8" s="22" t="s">
        <v>8</v>
      </c>
      <c r="G8" s="22" t="s">
        <v>8</v>
      </c>
      <c r="H8" s="22" t="s">
        <v>8</v>
      </c>
      <c r="I8" s="22" t="s">
        <v>8</v>
      </c>
      <c r="J8" s="22" t="s">
        <v>8</v>
      </c>
      <c r="K8" s="22" t="s">
        <v>8</v>
      </c>
      <c r="L8" s="22" t="s">
        <v>8</v>
      </c>
      <c r="M8" s="22" t="s">
        <v>8</v>
      </c>
      <c r="N8" s="22" t="s">
        <v>8</v>
      </c>
      <c r="O8" s="22" t="s">
        <v>8</v>
      </c>
      <c r="P8" s="22" t="s">
        <v>8</v>
      </c>
      <c r="Q8" s="22" t="s">
        <v>8</v>
      </c>
      <c r="R8" s="22" t="s">
        <v>8</v>
      </c>
      <c r="S8" s="22" t="s">
        <v>9</v>
      </c>
      <c r="T8" s="22" t="s">
        <v>10</v>
      </c>
      <c r="U8" s="22" t="s">
        <v>11</v>
      </c>
      <c r="V8" s="22" t="s">
        <v>12</v>
      </c>
      <c r="W8" s="22" t="s">
        <v>13</v>
      </c>
      <c r="X8" s="22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50" ht="15" hidden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3"/>
      <c r="V9" s="3"/>
      <c r="W9" s="3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50" ht="63" x14ac:dyDescent="0.25">
      <c r="A10" s="5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  <c r="Y10" s="5"/>
      <c r="Z10" s="7">
        <v>170601672.72999999</v>
      </c>
      <c r="AA10" s="7">
        <v>427841.49</v>
      </c>
      <c r="AB10" s="7">
        <v>109986945.11</v>
      </c>
      <c r="AC10" s="7"/>
      <c r="AD10" s="7">
        <v>60186886.130000003</v>
      </c>
      <c r="AE10" s="7">
        <v>62504235.329999998</v>
      </c>
      <c r="AF10" s="7">
        <v>2697386.59</v>
      </c>
      <c r="AG10" s="7">
        <v>37975909.32</v>
      </c>
      <c r="AH10" s="7"/>
      <c r="AI10" s="7">
        <v>21830939.420000002</v>
      </c>
      <c r="AJ10" s="7">
        <v>233132.59</v>
      </c>
      <c r="AK10" s="7">
        <f>233105908.06+26686.99</f>
        <v>233132595.05000001</v>
      </c>
    </row>
    <row r="11" spans="1:50" ht="31.5" x14ac:dyDescent="0.25">
      <c r="A11" s="5" t="s">
        <v>18</v>
      </c>
      <c r="B11" s="4" t="s">
        <v>16</v>
      </c>
      <c r="C11" s="4" t="s">
        <v>17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  <c r="V11" s="6"/>
      <c r="W11" s="6"/>
      <c r="X11" s="6"/>
      <c r="Y11" s="5"/>
      <c r="Z11" s="7">
        <v>17182398.219999999</v>
      </c>
      <c r="AA11" s="7"/>
      <c r="AB11" s="7">
        <v>3520</v>
      </c>
      <c r="AC11" s="7"/>
      <c r="AD11" s="7">
        <v>17178878.219999999</v>
      </c>
      <c r="AE11" s="7">
        <v>3760840.89</v>
      </c>
      <c r="AF11" s="7"/>
      <c r="AG11" s="7"/>
      <c r="AH11" s="7"/>
      <c r="AI11" s="7">
        <v>3760840.89</v>
      </c>
      <c r="AJ11" s="7">
        <f t="shared" ref="AJ11:AJ74" si="0">AK11/1000</f>
        <v>20944.926099999997</v>
      </c>
      <c r="AK11" s="7">
        <f>20943239.11+1686.99</f>
        <v>20944926.099999998</v>
      </c>
    </row>
    <row r="12" spans="1:50" ht="94.5" x14ac:dyDescent="0.25">
      <c r="A12" s="5" t="s">
        <v>20</v>
      </c>
      <c r="B12" s="4" t="s">
        <v>16</v>
      </c>
      <c r="C12" s="4" t="s">
        <v>19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  <c r="Y12" s="5"/>
      <c r="Z12" s="7">
        <v>16669727.220000001</v>
      </c>
      <c r="AA12" s="7"/>
      <c r="AB12" s="7">
        <v>3520</v>
      </c>
      <c r="AC12" s="7"/>
      <c r="AD12" s="7">
        <v>16666207.220000001</v>
      </c>
      <c r="AE12" s="7">
        <v>3640524.09</v>
      </c>
      <c r="AF12" s="7"/>
      <c r="AG12" s="7"/>
      <c r="AH12" s="7"/>
      <c r="AI12" s="7">
        <v>3640524.09</v>
      </c>
      <c r="AJ12" s="7">
        <f t="shared" si="0"/>
        <v>20311.938299999998</v>
      </c>
      <c r="AK12" s="7">
        <f>20310251.31+1686.99</f>
        <v>20311938.299999997</v>
      </c>
    </row>
    <row r="13" spans="1:50" ht="31.5" x14ac:dyDescent="0.25">
      <c r="A13" s="8" t="s">
        <v>21</v>
      </c>
      <c r="B13" s="9" t="s">
        <v>16</v>
      </c>
      <c r="C13" s="9" t="s">
        <v>19</v>
      </c>
      <c r="D13" s="9" t="s">
        <v>22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0"/>
      <c r="V13" s="10"/>
      <c r="W13" s="10"/>
      <c r="X13" s="10"/>
      <c r="Y13" s="8"/>
      <c r="Z13" s="11">
        <v>1841483</v>
      </c>
      <c r="AA13" s="11"/>
      <c r="AB13" s="11"/>
      <c r="AC13" s="11"/>
      <c r="AD13" s="11">
        <v>1841483</v>
      </c>
      <c r="AE13" s="11">
        <v>434759.99</v>
      </c>
      <c r="AF13" s="11"/>
      <c r="AG13" s="11"/>
      <c r="AH13" s="11"/>
      <c r="AI13" s="11">
        <v>434759.99</v>
      </c>
      <c r="AJ13" s="11">
        <f t="shared" si="0"/>
        <v>2277.9299800000003</v>
      </c>
      <c r="AK13" s="11">
        <f>2276242.99+1686.99</f>
        <v>2277929.9800000004</v>
      </c>
    </row>
    <row r="14" spans="1:50" ht="47.25" x14ac:dyDescent="0.25">
      <c r="A14" s="12" t="s">
        <v>23</v>
      </c>
      <c r="B14" s="13" t="s">
        <v>16</v>
      </c>
      <c r="C14" s="13" t="s">
        <v>19</v>
      </c>
      <c r="D14" s="13" t="s">
        <v>22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 t="s">
        <v>24</v>
      </c>
      <c r="T14" s="13"/>
      <c r="U14" s="14"/>
      <c r="V14" s="14"/>
      <c r="W14" s="14"/>
      <c r="X14" s="14"/>
      <c r="Y14" s="12"/>
      <c r="Z14" s="15">
        <v>1405000</v>
      </c>
      <c r="AA14" s="15"/>
      <c r="AB14" s="15"/>
      <c r="AC14" s="15"/>
      <c r="AD14" s="15">
        <v>1405000</v>
      </c>
      <c r="AE14" s="15">
        <v>433138.65</v>
      </c>
      <c r="AF14" s="15"/>
      <c r="AG14" s="15"/>
      <c r="AH14" s="15"/>
      <c r="AI14" s="15">
        <v>433138.65</v>
      </c>
      <c r="AJ14" s="15">
        <f t="shared" si="0"/>
        <v>1838.1386499999999</v>
      </c>
      <c r="AK14" s="15">
        <v>1838138.65</v>
      </c>
    </row>
    <row r="15" spans="1:50" ht="31.5" x14ac:dyDescent="0.25">
      <c r="A15" s="12" t="s">
        <v>25</v>
      </c>
      <c r="B15" s="13" t="s">
        <v>16</v>
      </c>
      <c r="C15" s="13" t="s">
        <v>19</v>
      </c>
      <c r="D15" s="13" t="s">
        <v>22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 t="s">
        <v>26</v>
      </c>
      <c r="T15" s="13"/>
      <c r="U15" s="14"/>
      <c r="V15" s="14"/>
      <c r="W15" s="14"/>
      <c r="X15" s="14"/>
      <c r="Y15" s="12"/>
      <c r="Z15" s="15">
        <v>436483</v>
      </c>
      <c r="AA15" s="15"/>
      <c r="AB15" s="15"/>
      <c r="AC15" s="15"/>
      <c r="AD15" s="15">
        <v>436483</v>
      </c>
      <c r="AE15" s="15">
        <v>1621.34</v>
      </c>
      <c r="AF15" s="15"/>
      <c r="AG15" s="15"/>
      <c r="AH15" s="15"/>
      <c r="AI15" s="15">
        <v>1621.34</v>
      </c>
      <c r="AJ15" s="15">
        <f t="shared" si="0"/>
        <v>438.10434000000004</v>
      </c>
      <c r="AK15" s="15">
        <v>438104.34</v>
      </c>
    </row>
    <row r="16" spans="1:50" ht="31.5" x14ac:dyDescent="0.25">
      <c r="A16" s="8" t="s">
        <v>27</v>
      </c>
      <c r="B16" s="9" t="s">
        <v>16</v>
      </c>
      <c r="C16" s="9" t="s">
        <v>19</v>
      </c>
      <c r="D16" s="9" t="s">
        <v>28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0"/>
      <c r="V16" s="10"/>
      <c r="W16" s="10"/>
      <c r="X16" s="10"/>
      <c r="Y16" s="8"/>
      <c r="Z16" s="11">
        <v>70000</v>
      </c>
      <c r="AA16" s="11"/>
      <c r="AB16" s="11"/>
      <c r="AC16" s="11"/>
      <c r="AD16" s="11">
        <v>70000</v>
      </c>
      <c r="AE16" s="11">
        <v>-8340</v>
      </c>
      <c r="AF16" s="11"/>
      <c r="AG16" s="11"/>
      <c r="AH16" s="11"/>
      <c r="AI16" s="11">
        <v>-8340</v>
      </c>
      <c r="AJ16" s="11">
        <f t="shared" si="0"/>
        <v>61.66</v>
      </c>
      <c r="AK16" s="11">
        <v>61660</v>
      </c>
    </row>
    <row r="17" spans="1:37" ht="47.25" x14ac:dyDescent="0.25">
      <c r="A17" s="12" t="s">
        <v>23</v>
      </c>
      <c r="B17" s="13" t="s">
        <v>16</v>
      </c>
      <c r="C17" s="13" t="s">
        <v>19</v>
      </c>
      <c r="D17" s="13" t="s">
        <v>28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 t="s">
        <v>24</v>
      </c>
      <c r="T17" s="13"/>
      <c r="U17" s="14"/>
      <c r="V17" s="14"/>
      <c r="W17" s="14"/>
      <c r="X17" s="14"/>
      <c r="Y17" s="12"/>
      <c r="Z17" s="15">
        <v>70000</v>
      </c>
      <c r="AA17" s="15"/>
      <c r="AB17" s="15"/>
      <c r="AC17" s="15"/>
      <c r="AD17" s="15">
        <v>70000</v>
      </c>
      <c r="AE17" s="15">
        <v>-8340</v>
      </c>
      <c r="AF17" s="15"/>
      <c r="AG17" s="15"/>
      <c r="AH17" s="15"/>
      <c r="AI17" s="15">
        <v>-8340</v>
      </c>
      <c r="AJ17" s="15">
        <f t="shared" si="0"/>
        <v>61.66</v>
      </c>
      <c r="AK17" s="15">
        <v>61660</v>
      </c>
    </row>
    <row r="18" spans="1:37" ht="31.5" x14ac:dyDescent="0.25">
      <c r="A18" s="8" t="s">
        <v>29</v>
      </c>
      <c r="B18" s="9" t="s">
        <v>16</v>
      </c>
      <c r="C18" s="9" t="s">
        <v>19</v>
      </c>
      <c r="D18" s="9" t="s">
        <v>30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0"/>
      <c r="V18" s="10"/>
      <c r="W18" s="10"/>
      <c r="X18" s="10"/>
      <c r="Y18" s="8"/>
      <c r="Z18" s="11">
        <v>3520</v>
      </c>
      <c r="AA18" s="11"/>
      <c r="AB18" s="11">
        <v>3520</v>
      </c>
      <c r="AC18" s="11"/>
      <c r="AD18" s="11"/>
      <c r="AE18" s="11"/>
      <c r="AF18" s="11"/>
      <c r="AG18" s="11"/>
      <c r="AH18" s="11"/>
      <c r="AI18" s="11"/>
      <c r="AJ18" s="11">
        <f t="shared" si="0"/>
        <v>3.52</v>
      </c>
      <c r="AK18" s="11">
        <v>3520</v>
      </c>
    </row>
    <row r="19" spans="1:37" ht="47.25" x14ac:dyDescent="0.25">
      <c r="A19" s="12" t="s">
        <v>23</v>
      </c>
      <c r="B19" s="13" t="s">
        <v>16</v>
      </c>
      <c r="C19" s="13" t="s">
        <v>19</v>
      </c>
      <c r="D19" s="13" t="s">
        <v>30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 t="s">
        <v>24</v>
      </c>
      <c r="T19" s="13"/>
      <c r="U19" s="14"/>
      <c r="V19" s="14"/>
      <c r="W19" s="14"/>
      <c r="X19" s="14"/>
      <c r="Y19" s="12"/>
      <c r="Z19" s="15">
        <v>3520</v>
      </c>
      <c r="AA19" s="15"/>
      <c r="AB19" s="15">
        <v>3520</v>
      </c>
      <c r="AC19" s="15"/>
      <c r="AD19" s="15"/>
      <c r="AE19" s="15"/>
      <c r="AF19" s="15"/>
      <c r="AG19" s="15"/>
      <c r="AH19" s="15"/>
      <c r="AI19" s="15"/>
      <c r="AJ19" s="15">
        <f t="shared" si="0"/>
        <v>3.52</v>
      </c>
      <c r="AK19" s="15">
        <v>3520</v>
      </c>
    </row>
    <row r="20" spans="1:37" ht="31.5" x14ac:dyDescent="0.25">
      <c r="A20" s="8" t="s">
        <v>31</v>
      </c>
      <c r="B20" s="9" t="s">
        <v>16</v>
      </c>
      <c r="C20" s="9" t="s">
        <v>19</v>
      </c>
      <c r="D20" s="9" t="s">
        <v>32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0"/>
      <c r="V20" s="10"/>
      <c r="W20" s="10"/>
      <c r="X20" s="10"/>
      <c r="Y20" s="8"/>
      <c r="Z20" s="11">
        <v>10773188.689999999</v>
      </c>
      <c r="AA20" s="11"/>
      <c r="AB20" s="11"/>
      <c r="AC20" s="11"/>
      <c r="AD20" s="11">
        <v>10773188.689999999</v>
      </c>
      <c r="AE20" s="11">
        <v>2387071.71</v>
      </c>
      <c r="AF20" s="11"/>
      <c r="AG20" s="11"/>
      <c r="AH20" s="11"/>
      <c r="AI20" s="11">
        <v>2387071.71</v>
      </c>
      <c r="AJ20" s="11">
        <f t="shared" si="0"/>
        <v>13160.260400000001</v>
      </c>
      <c r="AK20" s="11">
        <v>13160260.4</v>
      </c>
    </row>
    <row r="21" spans="1:37" ht="47.25" x14ac:dyDescent="0.25">
      <c r="A21" s="12" t="s">
        <v>33</v>
      </c>
      <c r="B21" s="13" t="s">
        <v>16</v>
      </c>
      <c r="C21" s="13" t="s">
        <v>19</v>
      </c>
      <c r="D21" s="13" t="s">
        <v>32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 t="s">
        <v>34</v>
      </c>
      <c r="T21" s="13"/>
      <c r="U21" s="14"/>
      <c r="V21" s="14"/>
      <c r="W21" s="14"/>
      <c r="X21" s="14"/>
      <c r="Y21" s="12"/>
      <c r="Z21" s="15">
        <v>10773188.689999999</v>
      </c>
      <c r="AA21" s="15"/>
      <c r="AB21" s="15"/>
      <c r="AC21" s="15"/>
      <c r="AD21" s="15">
        <v>10773188.689999999</v>
      </c>
      <c r="AE21" s="15">
        <v>2387071.71</v>
      </c>
      <c r="AF21" s="15"/>
      <c r="AG21" s="15"/>
      <c r="AH21" s="15"/>
      <c r="AI21" s="15">
        <v>2387071.71</v>
      </c>
      <c r="AJ21" s="15">
        <f t="shared" si="0"/>
        <v>13160.260400000001</v>
      </c>
      <c r="AK21" s="15">
        <v>13160260.4</v>
      </c>
    </row>
    <row r="22" spans="1:37" ht="31.5" x14ac:dyDescent="0.25">
      <c r="A22" s="8" t="s">
        <v>35</v>
      </c>
      <c r="B22" s="9" t="s">
        <v>16</v>
      </c>
      <c r="C22" s="9" t="s">
        <v>19</v>
      </c>
      <c r="D22" s="9" t="s">
        <v>36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0"/>
      <c r="V22" s="10"/>
      <c r="W22" s="10"/>
      <c r="X22" s="10"/>
      <c r="Y22" s="8"/>
      <c r="Z22" s="11">
        <v>1806282.83</v>
      </c>
      <c r="AA22" s="11"/>
      <c r="AB22" s="11"/>
      <c r="AC22" s="11"/>
      <c r="AD22" s="11">
        <v>1806282.83</v>
      </c>
      <c r="AE22" s="11">
        <v>377286.04</v>
      </c>
      <c r="AF22" s="11"/>
      <c r="AG22" s="11"/>
      <c r="AH22" s="11"/>
      <c r="AI22" s="11">
        <v>377286.04</v>
      </c>
      <c r="AJ22" s="11">
        <f t="shared" si="0"/>
        <v>2183.5688700000001</v>
      </c>
      <c r="AK22" s="11">
        <v>2183568.87</v>
      </c>
    </row>
    <row r="23" spans="1:37" ht="47.25" x14ac:dyDescent="0.25">
      <c r="A23" s="12" t="s">
        <v>33</v>
      </c>
      <c r="B23" s="13" t="s">
        <v>16</v>
      </c>
      <c r="C23" s="13" t="s">
        <v>19</v>
      </c>
      <c r="D23" s="13" t="s">
        <v>36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 t="s">
        <v>34</v>
      </c>
      <c r="T23" s="13"/>
      <c r="U23" s="14"/>
      <c r="V23" s="14"/>
      <c r="W23" s="14"/>
      <c r="X23" s="14"/>
      <c r="Y23" s="12"/>
      <c r="Z23" s="15">
        <v>1806282.83</v>
      </c>
      <c r="AA23" s="15"/>
      <c r="AB23" s="15"/>
      <c r="AC23" s="15"/>
      <c r="AD23" s="15">
        <v>1806282.83</v>
      </c>
      <c r="AE23" s="15">
        <v>377286.04</v>
      </c>
      <c r="AF23" s="15"/>
      <c r="AG23" s="15"/>
      <c r="AH23" s="15"/>
      <c r="AI23" s="15">
        <v>377286.04</v>
      </c>
      <c r="AJ23" s="15">
        <f t="shared" si="0"/>
        <v>2183.5688700000001</v>
      </c>
      <c r="AK23" s="15">
        <v>2183568.87</v>
      </c>
    </row>
    <row r="24" spans="1:37" ht="47.25" x14ac:dyDescent="0.25">
      <c r="A24" s="8" t="s">
        <v>37</v>
      </c>
      <c r="B24" s="9" t="s">
        <v>16</v>
      </c>
      <c r="C24" s="9" t="s">
        <v>19</v>
      </c>
      <c r="D24" s="9" t="s">
        <v>38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0"/>
      <c r="V24" s="10"/>
      <c r="W24" s="10"/>
      <c r="X24" s="10"/>
      <c r="Y24" s="8"/>
      <c r="Z24" s="11">
        <v>2175252.7000000002</v>
      </c>
      <c r="AA24" s="11"/>
      <c r="AB24" s="11"/>
      <c r="AC24" s="11"/>
      <c r="AD24" s="11">
        <v>2175252.7000000002</v>
      </c>
      <c r="AE24" s="11">
        <v>449746.35</v>
      </c>
      <c r="AF24" s="11"/>
      <c r="AG24" s="11"/>
      <c r="AH24" s="11"/>
      <c r="AI24" s="11">
        <v>449746.35</v>
      </c>
      <c r="AJ24" s="11">
        <f t="shared" si="0"/>
        <v>2624.9990499999999</v>
      </c>
      <c r="AK24" s="11">
        <v>2624999.0499999998</v>
      </c>
    </row>
    <row r="25" spans="1:37" ht="47.25" x14ac:dyDescent="0.25">
      <c r="A25" s="12" t="s">
        <v>33</v>
      </c>
      <c r="B25" s="13" t="s">
        <v>16</v>
      </c>
      <c r="C25" s="13" t="s">
        <v>19</v>
      </c>
      <c r="D25" s="13" t="s">
        <v>38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 t="s">
        <v>34</v>
      </c>
      <c r="T25" s="13"/>
      <c r="U25" s="14"/>
      <c r="V25" s="14"/>
      <c r="W25" s="14"/>
      <c r="X25" s="14"/>
      <c r="Y25" s="12"/>
      <c r="Z25" s="15">
        <v>2175252.7000000002</v>
      </c>
      <c r="AA25" s="15"/>
      <c r="AB25" s="15"/>
      <c r="AC25" s="15"/>
      <c r="AD25" s="15">
        <v>2175252.7000000002</v>
      </c>
      <c r="AE25" s="15">
        <v>449746.35</v>
      </c>
      <c r="AF25" s="15"/>
      <c r="AG25" s="15"/>
      <c r="AH25" s="15"/>
      <c r="AI25" s="15">
        <v>449746.35</v>
      </c>
      <c r="AJ25" s="15">
        <f t="shared" si="0"/>
        <v>2624.9990499999999</v>
      </c>
      <c r="AK25" s="15">
        <v>2624999.0499999998</v>
      </c>
    </row>
    <row r="26" spans="1:37" ht="78.75" x14ac:dyDescent="0.25">
      <c r="A26" s="5" t="s">
        <v>40</v>
      </c>
      <c r="B26" s="4" t="s">
        <v>16</v>
      </c>
      <c r="C26" s="4" t="s">
        <v>39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6"/>
      <c r="W26" s="6"/>
      <c r="X26" s="6"/>
      <c r="Y26" s="5"/>
      <c r="Z26" s="7">
        <v>282670</v>
      </c>
      <c r="AA26" s="7"/>
      <c r="AB26" s="7"/>
      <c r="AC26" s="7"/>
      <c r="AD26" s="7">
        <v>282670</v>
      </c>
      <c r="AE26" s="7"/>
      <c r="AF26" s="7"/>
      <c r="AG26" s="7"/>
      <c r="AH26" s="7"/>
      <c r="AI26" s="7"/>
      <c r="AJ26" s="7">
        <f t="shared" si="0"/>
        <v>282.67</v>
      </c>
      <c r="AK26" s="7">
        <v>282670</v>
      </c>
    </row>
    <row r="27" spans="1:37" ht="63" x14ac:dyDescent="0.25">
      <c r="A27" s="8" t="s">
        <v>41</v>
      </c>
      <c r="B27" s="9" t="s">
        <v>16</v>
      </c>
      <c r="C27" s="9" t="s">
        <v>39</v>
      </c>
      <c r="D27" s="9" t="s">
        <v>42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  <c r="V27" s="10"/>
      <c r="W27" s="10"/>
      <c r="X27" s="10"/>
      <c r="Y27" s="8"/>
      <c r="Z27" s="11">
        <v>142500</v>
      </c>
      <c r="AA27" s="11"/>
      <c r="AB27" s="11"/>
      <c r="AC27" s="11"/>
      <c r="AD27" s="11">
        <v>142500</v>
      </c>
      <c r="AE27" s="11"/>
      <c r="AF27" s="11"/>
      <c r="AG27" s="11"/>
      <c r="AH27" s="11"/>
      <c r="AI27" s="11"/>
      <c r="AJ27" s="11">
        <f t="shared" si="0"/>
        <v>142.5</v>
      </c>
      <c r="AK27" s="11">
        <v>142500</v>
      </c>
    </row>
    <row r="28" spans="1:37" ht="15.75" x14ac:dyDescent="0.25">
      <c r="A28" s="12" t="s">
        <v>43</v>
      </c>
      <c r="B28" s="13" t="s">
        <v>16</v>
      </c>
      <c r="C28" s="13" t="s">
        <v>39</v>
      </c>
      <c r="D28" s="13" t="s">
        <v>42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 t="s">
        <v>44</v>
      </c>
      <c r="T28" s="13"/>
      <c r="U28" s="14"/>
      <c r="V28" s="14"/>
      <c r="W28" s="14"/>
      <c r="X28" s="14"/>
      <c r="Y28" s="12"/>
      <c r="Z28" s="15">
        <v>142500</v>
      </c>
      <c r="AA28" s="15"/>
      <c r="AB28" s="15"/>
      <c r="AC28" s="15"/>
      <c r="AD28" s="15">
        <v>142500</v>
      </c>
      <c r="AE28" s="15"/>
      <c r="AF28" s="15"/>
      <c r="AG28" s="15"/>
      <c r="AH28" s="15"/>
      <c r="AI28" s="15"/>
      <c r="AJ28" s="15">
        <f t="shared" si="0"/>
        <v>142.5</v>
      </c>
      <c r="AK28" s="15">
        <v>142500</v>
      </c>
    </row>
    <row r="29" spans="1:37" ht="63" x14ac:dyDescent="0.25">
      <c r="A29" s="8" t="s">
        <v>45</v>
      </c>
      <c r="B29" s="9" t="s">
        <v>16</v>
      </c>
      <c r="C29" s="9" t="s">
        <v>39</v>
      </c>
      <c r="D29" s="9" t="s">
        <v>46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0"/>
      <c r="V29" s="10"/>
      <c r="W29" s="10"/>
      <c r="X29" s="10"/>
      <c r="Y29" s="8"/>
      <c r="Z29" s="11">
        <v>85370</v>
      </c>
      <c r="AA29" s="11"/>
      <c r="AB29" s="11"/>
      <c r="AC29" s="11"/>
      <c r="AD29" s="11">
        <v>85370</v>
      </c>
      <c r="AE29" s="11"/>
      <c r="AF29" s="11"/>
      <c r="AG29" s="11"/>
      <c r="AH29" s="11"/>
      <c r="AI29" s="11"/>
      <c r="AJ29" s="11">
        <f t="shared" si="0"/>
        <v>85.37</v>
      </c>
      <c r="AK29" s="11">
        <v>85370</v>
      </c>
    </row>
    <row r="30" spans="1:37" ht="15.75" x14ac:dyDescent="0.25">
      <c r="A30" s="12" t="s">
        <v>43</v>
      </c>
      <c r="B30" s="13" t="s">
        <v>16</v>
      </c>
      <c r="C30" s="13" t="s">
        <v>39</v>
      </c>
      <c r="D30" s="13" t="s">
        <v>46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 t="s">
        <v>44</v>
      </c>
      <c r="T30" s="13"/>
      <c r="U30" s="14"/>
      <c r="V30" s="14"/>
      <c r="W30" s="14"/>
      <c r="X30" s="14"/>
      <c r="Y30" s="12"/>
      <c r="Z30" s="15">
        <v>85370</v>
      </c>
      <c r="AA30" s="15"/>
      <c r="AB30" s="15"/>
      <c r="AC30" s="15"/>
      <c r="AD30" s="15">
        <v>85370</v>
      </c>
      <c r="AE30" s="15"/>
      <c r="AF30" s="15"/>
      <c r="AG30" s="15"/>
      <c r="AH30" s="15"/>
      <c r="AI30" s="15"/>
      <c r="AJ30" s="15">
        <f t="shared" si="0"/>
        <v>85.37</v>
      </c>
      <c r="AK30" s="15">
        <v>85370</v>
      </c>
    </row>
    <row r="31" spans="1:37" ht="94.5" x14ac:dyDescent="0.25">
      <c r="A31" s="8" t="s">
        <v>47</v>
      </c>
      <c r="B31" s="9" t="s">
        <v>16</v>
      </c>
      <c r="C31" s="9" t="s">
        <v>39</v>
      </c>
      <c r="D31" s="9" t="s">
        <v>48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0"/>
      <c r="V31" s="10"/>
      <c r="W31" s="10"/>
      <c r="X31" s="10"/>
      <c r="Y31" s="8"/>
      <c r="Z31" s="11">
        <v>54800</v>
      </c>
      <c r="AA31" s="11"/>
      <c r="AB31" s="11"/>
      <c r="AC31" s="11"/>
      <c r="AD31" s="11">
        <v>54800</v>
      </c>
      <c r="AE31" s="11"/>
      <c r="AF31" s="11"/>
      <c r="AG31" s="11"/>
      <c r="AH31" s="11"/>
      <c r="AI31" s="11"/>
      <c r="AJ31" s="11">
        <f t="shared" si="0"/>
        <v>54.8</v>
      </c>
      <c r="AK31" s="11">
        <v>54800</v>
      </c>
    </row>
    <row r="32" spans="1:37" ht="15.75" x14ac:dyDescent="0.25">
      <c r="A32" s="12" t="s">
        <v>43</v>
      </c>
      <c r="B32" s="13" t="s">
        <v>16</v>
      </c>
      <c r="C32" s="13" t="s">
        <v>39</v>
      </c>
      <c r="D32" s="13" t="s">
        <v>48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 t="s">
        <v>44</v>
      </c>
      <c r="T32" s="13"/>
      <c r="U32" s="14"/>
      <c r="V32" s="14"/>
      <c r="W32" s="14"/>
      <c r="X32" s="14"/>
      <c r="Y32" s="12"/>
      <c r="Z32" s="15">
        <v>54800</v>
      </c>
      <c r="AA32" s="15"/>
      <c r="AB32" s="15"/>
      <c r="AC32" s="15"/>
      <c r="AD32" s="15">
        <v>54800</v>
      </c>
      <c r="AE32" s="15"/>
      <c r="AF32" s="15"/>
      <c r="AG32" s="15"/>
      <c r="AH32" s="15"/>
      <c r="AI32" s="15"/>
      <c r="AJ32" s="15">
        <f t="shared" si="0"/>
        <v>54.8</v>
      </c>
      <c r="AK32" s="15">
        <v>54800</v>
      </c>
    </row>
    <row r="33" spans="1:37" ht="15.75" x14ac:dyDescent="0.25">
      <c r="A33" s="5" t="s">
        <v>50</v>
      </c>
      <c r="B33" s="4" t="s">
        <v>16</v>
      </c>
      <c r="C33" s="4" t="s">
        <v>49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6"/>
      <c r="W33" s="6"/>
      <c r="X33" s="6"/>
      <c r="Y33" s="5"/>
      <c r="Z33" s="7">
        <v>50000</v>
      </c>
      <c r="AA33" s="7"/>
      <c r="AB33" s="7"/>
      <c r="AC33" s="7"/>
      <c r="AD33" s="7">
        <v>50000</v>
      </c>
      <c r="AE33" s="7">
        <v>185000</v>
      </c>
      <c r="AF33" s="7"/>
      <c r="AG33" s="7"/>
      <c r="AH33" s="7"/>
      <c r="AI33" s="7">
        <v>185000</v>
      </c>
      <c r="AJ33" s="7">
        <f t="shared" si="0"/>
        <v>235</v>
      </c>
      <c r="AK33" s="7">
        <v>235000</v>
      </c>
    </row>
    <row r="34" spans="1:37" ht="31.5" x14ac:dyDescent="0.25">
      <c r="A34" s="8" t="s">
        <v>51</v>
      </c>
      <c r="B34" s="9" t="s">
        <v>16</v>
      </c>
      <c r="C34" s="9" t="s">
        <v>49</v>
      </c>
      <c r="D34" s="9" t="s">
        <v>52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10"/>
      <c r="V34" s="10"/>
      <c r="W34" s="10"/>
      <c r="X34" s="10"/>
      <c r="Y34" s="8"/>
      <c r="Z34" s="11">
        <v>50000</v>
      </c>
      <c r="AA34" s="11"/>
      <c r="AB34" s="11"/>
      <c r="AC34" s="11"/>
      <c r="AD34" s="11">
        <v>50000</v>
      </c>
      <c r="AE34" s="11">
        <v>185000</v>
      </c>
      <c r="AF34" s="11"/>
      <c r="AG34" s="11"/>
      <c r="AH34" s="11"/>
      <c r="AI34" s="11">
        <v>185000</v>
      </c>
      <c r="AJ34" s="11">
        <f t="shared" si="0"/>
        <v>235</v>
      </c>
      <c r="AK34" s="11">
        <v>235000</v>
      </c>
    </row>
    <row r="35" spans="1:37" ht="15.75" x14ac:dyDescent="0.25">
      <c r="A35" s="12" t="s">
        <v>53</v>
      </c>
      <c r="B35" s="13" t="s">
        <v>16</v>
      </c>
      <c r="C35" s="13" t="s">
        <v>49</v>
      </c>
      <c r="D35" s="13" t="s">
        <v>52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 t="s">
        <v>54</v>
      </c>
      <c r="T35" s="13"/>
      <c r="U35" s="14"/>
      <c r="V35" s="14"/>
      <c r="W35" s="14"/>
      <c r="X35" s="14"/>
      <c r="Y35" s="12"/>
      <c r="Z35" s="15">
        <v>50000</v>
      </c>
      <c r="AA35" s="15"/>
      <c r="AB35" s="15"/>
      <c r="AC35" s="15"/>
      <c r="AD35" s="15">
        <v>50000</v>
      </c>
      <c r="AE35" s="15">
        <v>185000</v>
      </c>
      <c r="AF35" s="15"/>
      <c r="AG35" s="15"/>
      <c r="AH35" s="15"/>
      <c r="AI35" s="15">
        <v>185000</v>
      </c>
      <c r="AJ35" s="15">
        <f t="shared" si="0"/>
        <v>235</v>
      </c>
      <c r="AK35" s="15">
        <v>235000</v>
      </c>
    </row>
    <row r="36" spans="1:37" ht="15.75" x14ac:dyDescent="0.25">
      <c r="A36" s="5" t="s">
        <v>56</v>
      </c>
      <c r="B36" s="4" t="s">
        <v>16</v>
      </c>
      <c r="C36" s="4" t="s">
        <v>55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6"/>
      <c r="V36" s="6"/>
      <c r="W36" s="6"/>
      <c r="X36" s="6"/>
      <c r="Y36" s="5"/>
      <c r="Z36" s="7">
        <v>180001</v>
      </c>
      <c r="AA36" s="7"/>
      <c r="AB36" s="7"/>
      <c r="AC36" s="7"/>
      <c r="AD36" s="7">
        <v>180001</v>
      </c>
      <c r="AE36" s="7">
        <v>-64683.199999999997</v>
      </c>
      <c r="AF36" s="7"/>
      <c r="AG36" s="7"/>
      <c r="AH36" s="7"/>
      <c r="AI36" s="7">
        <v>-64683.199999999997</v>
      </c>
      <c r="AJ36" s="7">
        <f t="shared" si="0"/>
        <v>115.31780000000001</v>
      </c>
      <c r="AK36" s="7">
        <v>115317.8</v>
      </c>
    </row>
    <row r="37" spans="1:37" ht="31.5" x14ac:dyDescent="0.25">
      <c r="A37" s="8" t="s">
        <v>57</v>
      </c>
      <c r="B37" s="9" t="s">
        <v>16</v>
      </c>
      <c r="C37" s="9" t="s">
        <v>55</v>
      </c>
      <c r="D37" s="9" t="s">
        <v>58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10"/>
      <c r="V37" s="10"/>
      <c r="W37" s="10"/>
      <c r="X37" s="10"/>
      <c r="Y37" s="8"/>
      <c r="Z37" s="11"/>
      <c r="AA37" s="11"/>
      <c r="AB37" s="11"/>
      <c r="AC37" s="11"/>
      <c r="AD37" s="11"/>
      <c r="AE37" s="11">
        <v>50000</v>
      </c>
      <c r="AF37" s="11"/>
      <c r="AG37" s="11"/>
      <c r="AH37" s="11"/>
      <c r="AI37" s="11">
        <v>50000</v>
      </c>
      <c r="AJ37" s="11">
        <f t="shared" si="0"/>
        <v>50</v>
      </c>
      <c r="AK37" s="11">
        <v>50000</v>
      </c>
    </row>
    <row r="38" spans="1:37" ht="31.5" x14ac:dyDescent="0.25">
      <c r="A38" s="12" t="s">
        <v>25</v>
      </c>
      <c r="B38" s="13" t="s">
        <v>16</v>
      </c>
      <c r="C38" s="13" t="s">
        <v>55</v>
      </c>
      <c r="D38" s="13" t="s">
        <v>58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 t="s">
        <v>26</v>
      </c>
      <c r="T38" s="13"/>
      <c r="U38" s="14"/>
      <c r="V38" s="14"/>
      <c r="W38" s="14"/>
      <c r="X38" s="14"/>
      <c r="Y38" s="12"/>
      <c r="Z38" s="15"/>
      <c r="AA38" s="15"/>
      <c r="AB38" s="15"/>
      <c r="AC38" s="15"/>
      <c r="AD38" s="15"/>
      <c r="AE38" s="15">
        <v>50000</v>
      </c>
      <c r="AF38" s="15"/>
      <c r="AG38" s="15"/>
      <c r="AH38" s="15"/>
      <c r="AI38" s="15">
        <v>50000</v>
      </c>
      <c r="AJ38" s="15">
        <f t="shared" si="0"/>
        <v>50</v>
      </c>
      <c r="AK38" s="15">
        <v>50000</v>
      </c>
    </row>
    <row r="39" spans="1:37" ht="63" x14ac:dyDescent="0.25">
      <c r="A39" s="8" t="s">
        <v>59</v>
      </c>
      <c r="B39" s="9" t="s">
        <v>16</v>
      </c>
      <c r="C39" s="9" t="s">
        <v>55</v>
      </c>
      <c r="D39" s="9" t="s">
        <v>60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  <c r="V39" s="10"/>
      <c r="W39" s="10"/>
      <c r="X39" s="10"/>
      <c r="Y39" s="8"/>
      <c r="Z39" s="11">
        <v>100000</v>
      </c>
      <c r="AA39" s="11"/>
      <c r="AB39" s="11"/>
      <c r="AC39" s="11"/>
      <c r="AD39" s="11">
        <v>100000</v>
      </c>
      <c r="AE39" s="11">
        <v>-86110</v>
      </c>
      <c r="AF39" s="11"/>
      <c r="AG39" s="11"/>
      <c r="AH39" s="11"/>
      <c r="AI39" s="11">
        <v>-86110</v>
      </c>
      <c r="AJ39" s="11">
        <f t="shared" si="0"/>
        <v>13.89</v>
      </c>
      <c r="AK39" s="11">
        <v>13890</v>
      </c>
    </row>
    <row r="40" spans="1:37" ht="47.25" x14ac:dyDescent="0.25">
      <c r="A40" s="12" t="s">
        <v>23</v>
      </c>
      <c r="B40" s="13" t="s">
        <v>16</v>
      </c>
      <c r="C40" s="13" t="s">
        <v>55</v>
      </c>
      <c r="D40" s="13" t="s">
        <v>60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 t="s">
        <v>24</v>
      </c>
      <c r="T40" s="13"/>
      <c r="U40" s="14"/>
      <c r="V40" s="14"/>
      <c r="W40" s="14"/>
      <c r="X40" s="14"/>
      <c r="Y40" s="12"/>
      <c r="Z40" s="15">
        <v>100000</v>
      </c>
      <c r="AA40" s="15"/>
      <c r="AB40" s="15"/>
      <c r="AC40" s="15"/>
      <c r="AD40" s="15">
        <v>100000</v>
      </c>
      <c r="AE40" s="15">
        <v>-86110</v>
      </c>
      <c r="AF40" s="15"/>
      <c r="AG40" s="15"/>
      <c r="AH40" s="15"/>
      <c r="AI40" s="15">
        <v>-86110</v>
      </c>
      <c r="AJ40" s="15">
        <f t="shared" si="0"/>
        <v>13.89</v>
      </c>
      <c r="AK40" s="15">
        <v>13890</v>
      </c>
    </row>
    <row r="41" spans="1:37" ht="31.5" x14ac:dyDescent="0.25">
      <c r="A41" s="8" t="s">
        <v>61</v>
      </c>
      <c r="B41" s="9" t="s">
        <v>16</v>
      </c>
      <c r="C41" s="9" t="s">
        <v>55</v>
      </c>
      <c r="D41" s="9" t="s">
        <v>62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0"/>
      <c r="V41" s="10"/>
      <c r="W41" s="10"/>
      <c r="X41" s="10"/>
      <c r="Y41" s="8"/>
      <c r="Z41" s="11">
        <v>20001</v>
      </c>
      <c r="AA41" s="11"/>
      <c r="AB41" s="11"/>
      <c r="AC41" s="11"/>
      <c r="AD41" s="11">
        <v>20001</v>
      </c>
      <c r="AE41" s="11">
        <v>-3573.2</v>
      </c>
      <c r="AF41" s="11"/>
      <c r="AG41" s="11"/>
      <c r="AH41" s="11"/>
      <c r="AI41" s="11">
        <v>-3573.2</v>
      </c>
      <c r="AJ41" s="11">
        <f t="shared" si="0"/>
        <v>16.427799999999998</v>
      </c>
      <c r="AK41" s="11">
        <v>16427.8</v>
      </c>
    </row>
    <row r="42" spans="1:37" ht="47.25" x14ac:dyDescent="0.25">
      <c r="A42" s="12" t="s">
        <v>23</v>
      </c>
      <c r="B42" s="13" t="s">
        <v>16</v>
      </c>
      <c r="C42" s="13" t="s">
        <v>55</v>
      </c>
      <c r="D42" s="13" t="s">
        <v>62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 t="s">
        <v>24</v>
      </c>
      <c r="T42" s="13"/>
      <c r="U42" s="14"/>
      <c r="V42" s="14"/>
      <c r="W42" s="14"/>
      <c r="X42" s="14"/>
      <c r="Y42" s="12"/>
      <c r="Z42" s="15">
        <v>1</v>
      </c>
      <c r="AA42" s="15"/>
      <c r="AB42" s="15"/>
      <c r="AC42" s="15"/>
      <c r="AD42" s="15">
        <v>1</v>
      </c>
      <c r="AE42" s="15"/>
      <c r="AF42" s="15"/>
      <c r="AG42" s="15"/>
      <c r="AH42" s="15"/>
      <c r="AI42" s="15"/>
      <c r="AJ42" s="15">
        <f t="shared" si="0"/>
        <v>1E-3</v>
      </c>
      <c r="AK42" s="15">
        <v>1</v>
      </c>
    </row>
    <row r="43" spans="1:37" ht="31.5" x14ac:dyDescent="0.25">
      <c r="A43" s="12" t="s">
        <v>25</v>
      </c>
      <c r="B43" s="13" t="s">
        <v>16</v>
      </c>
      <c r="C43" s="13" t="s">
        <v>55</v>
      </c>
      <c r="D43" s="13" t="s">
        <v>62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 t="s">
        <v>26</v>
      </c>
      <c r="T43" s="13"/>
      <c r="U43" s="14"/>
      <c r="V43" s="14"/>
      <c r="W43" s="14"/>
      <c r="X43" s="14"/>
      <c r="Y43" s="12"/>
      <c r="Z43" s="15">
        <v>20000</v>
      </c>
      <c r="AA43" s="15"/>
      <c r="AB43" s="15"/>
      <c r="AC43" s="15"/>
      <c r="AD43" s="15">
        <v>20000</v>
      </c>
      <c r="AE43" s="15">
        <v>-3573.2</v>
      </c>
      <c r="AF43" s="15"/>
      <c r="AG43" s="15"/>
      <c r="AH43" s="15"/>
      <c r="AI43" s="15">
        <v>-3573.2</v>
      </c>
      <c r="AJ43" s="15">
        <f t="shared" si="0"/>
        <v>16.4268</v>
      </c>
      <c r="AK43" s="15">
        <v>16426.8</v>
      </c>
    </row>
    <row r="44" spans="1:37" ht="94.5" x14ac:dyDescent="0.25">
      <c r="A44" s="8" t="s">
        <v>63</v>
      </c>
      <c r="B44" s="9" t="s">
        <v>16</v>
      </c>
      <c r="C44" s="9" t="s">
        <v>55</v>
      </c>
      <c r="D44" s="9" t="s">
        <v>64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0"/>
      <c r="V44" s="10"/>
      <c r="W44" s="10"/>
      <c r="X44" s="10"/>
      <c r="Y44" s="8"/>
      <c r="Z44" s="11">
        <v>60000</v>
      </c>
      <c r="AA44" s="11"/>
      <c r="AB44" s="11"/>
      <c r="AC44" s="11"/>
      <c r="AD44" s="11">
        <v>60000</v>
      </c>
      <c r="AE44" s="11">
        <v>-25000</v>
      </c>
      <c r="AF44" s="11"/>
      <c r="AG44" s="11"/>
      <c r="AH44" s="11"/>
      <c r="AI44" s="11">
        <v>-25000</v>
      </c>
      <c r="AJ44" s="11">
        <f t="shared" si="0"/>
        <v>35</v>
      </c>
      <c r="AK44" s="11">
        <v>35000</v>
      </c>
    </row>
    <row r="45" spans="1:37" ht="47.25" x14ac:dyDescent="0.25">
      <c r="A45" s="12" t="s">
        <v>23</v>
      </c>
      <c r="B45" s="13" t="s">
        <v>16</v>
      </c>
      <c r="C45" s="13" t="s">
        <v>55</v>
      </c>
      <c r="D45" s="13" t="s">
        <v>64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 t="s">
        <v>24</v>
      </c>
      <c r="T45" s="13"/>
      <c r="U45" s="14"/>
      <c r="V45" s="14"/>
      <c r="W45" s="14"/>
      <c r="X45" s="14"/>
      <c r="Y45" s="12"/>
      <c r="Z45" s="15">
        <v>60000</v>
      </c>
      <c r="AA45" s="15"/>
      <c r="AB45" s="15"/>
      <c r="AC45" s="15"/>
      <c r="AD45" s="15">
        <v>60000</v>
      </c>
      <c r="AE45" s="15">
        <v>-25000</v>
      </c>
      <c r="AF45" s="15"/>
      <c r="AG45" s="15"/>
      <c r="AH45" s="15"/>
      <c r="AI45" s="15">
        <v>-25000</v>
      </c>
      <c r="AJ45" s="15">
        <f t="shared" si="0"/>
        <v>35</v>
      </c>
      <c r="AK45" s="15">
        <v>35000</v>
      </c>
    </row>
    <row r="46" spans="1:37" ht="15.75" x14ac:dyDescent="0.25">
      <c r="A46" s="5" t="s">
        <v>66</v>
      </c>
      <c r="B46" s="4" t="s">
        <v>65</v>
      </c>
      <c r="C46" s="4" t="s">
        <v>17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6"/>
      <c r="V46" s="6"/>
      <c r="W46" s="6"/>
      <c r="X46" s="6"/>
      <c r="Y46" s="5"/>
      <c r="Z46" s="7">
        <v>297400</v>
      </c>
      <c r="AA46" s="7">
        <v>297400</v>
      </c>
      <c r="AB46" s="7"/>
      <c r="AC46" s="7"/>
      <c r="AD46" s="7"/>
      <c r="AE46" s="7">
        <v>2200</v>
      </c>
      <c r="AF46" s="7">
        <v>2200</v>
      </c>
      <c r="AG46" s="7"/>
      <c r="AH46" s="7"/>
      <c r="AI46" s="7"/>
      <c r="AJ46" s="7">
        <f t="shared" si="0"/>
        <v>299.60000000000002</v>
      </c>
      <c r="AK46" s="7">
        <v>299600</v>
      </c>
    </row>
    <row r="47" spans="1:37" ht="31.5" x14ac:dyDescent="0.25">
      <c r="A47" s="5" t="s">
        <v>68</v>
      </c>
      <c r="B47" s="4" t="s">
        <v>65</v>
      </c>
      <c r="C47" s="4" t="s">
        <v>67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"/>
      <c r="V47" s="6"/>
      <c r="W47" s="6"/>
      <c r="X47" s="6"/>
      <c r="Y47" s="5"/>
      <c r="Z47" s="7">
        <v>297400</v>
      </c>
      <c r="AA47" s="7">
        <v>297400</v>
      </c>
      <c r="AB47" s="7"/>
      <c r="AC47" s="7"/>
      <c r="AD47" s="7"/>
      <c r="AE47" s="7">
        <v>2200</v>
      </c>
      <c r="AF47" s="7">
        <v>2200</v>
      </c>
      <c r="AG47" s="7"/>
      <c r="AH47" s="7"/>
      <c r="AI47" s="7"/>
      <c r="AJ47" s="7">
        <f t="shared" si="0"/>
        <v>299.60000000000002</v>
      </c>
      <c r="AK47" s="7">
        <v>299600</v>
      </c>
    </row>
    <row r="48" spans="1:37" ht="47.25" x14ac:dyDescent="0.25">
      <c r="A48" s="8" t="s">
        <v>69</v>
      </c>
      <c r="B48" s="9" t="s">
        <v>65</v>
      </c>
      <c r="C48" s="9" t="s">
        <v>67</v>
      </c>
      <c r="D48" s="9" t="s">
        <v>70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0"/>
      <c r="V48" s="10"/>
      <c r="W48" s="10"/>
      <c r="X48" s="10"/>
      <c r="Y48" s="8"/>
      <c r="Z48" s="11">
        <v>297400</v>
      </c>
      <c r="AA48" s="11">
        <v>297400</v>
      </c>
      <c r="AB48" s="11"/>
      <c r="AC48" s="11"/>
      <c r="AD48" s="11"/>
      <c r="AE48" s="11">
        <v>2200</v>
      </c>
      <c r="AF48" s="11">
        <v>2200</v>
      </c>
      <c r="AG48" s="11"/>
      <c r="AH48" s="11"/>
      <c r="AI48" s="11"/>
      <c r="AJ48" s="11">
        <f t="shared" si="0"/>
        <v>299.60000000000002</v>
      </c>
      <c r="AK48" s="11">
        <v>299600</v>
      </c>
    </row>
    <row r="49" spans="1:37" ht="47.25" x14ac:dyDescent="0.25">
      <c r="A49" s="12" t="s">
        <v>33</v>
      </c>
      <c r="B49" s="13" t="s">
        <v>65</v>
      </c>
      <c r="C49" s="13" t="s">
        <v>67</v>
      </c>
      <c r="D49" s="13" t="s">
        <v>70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 t="s">
        <v>34</v>
      </c>
      <c r="T49" s="13"/>
      <c r="U49" s="14"/>
      <c r="V49" s="14"/>
      <c r="W49" s="14"/>
      <c r="X49" s="14"/>
      <c r="Y49" s="12"/>
      <c r="Z49" s="15">
        <v>297400</v>
      </c>
      <c r="AA49" s="15">
        <v>297400</v>
      </c>
      <c r="AB49" s="15"/>
      <c r="AC49" s="15"/>
      <c r="AD49" s="15"/>
      <c r="AE49" s="15">
        <v>2200</v>
      </c>
      <c r="AF49" s="15">
        <v>2200</v>
      </c>
      <c r="AG49" s="15"/>
      <c r="AH49" s="15"/>
      <c r="AI49" s="15"/>
      <c r="AJ49" s="15">
        <f t="shared" si="0"/>
        <v>299.60000000000002</v>
      </c>
      <c r="AK49" s="15">
        <v>299600</v>
      </c>
    </row>
    <row r="50" spans="1:37" ht="47.25" x14ac:dyDescent="0.25">
      <c r="A50" s="5" t="s">
        <v>71</v>
      </c>
      <c r="B50" s="4" t="s">
        <v>67</v>
      </c>
      <c r="C50" s="4" t="s">
        <v>17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"/>
      <c r="V50" s="6"/>
      <c r="W50" s="6"/>
      <c r="X50" s="6"/>
      <c r="Y50" s="5"/>
      <c r="Z50" s="7">
        <v>150000</v>
      </c>
      <c r="AA50" s="7"/>
      <c r="AB50" s="7"/>
      <c r="AC50" s="7"/>
      <c r="AD50" s="7">
        <v>150000</v>
      </c>
      <c r="AE50" s="7">
        <v>-95230</v>
      </c>
      <c r="AF50" s="7"/>
      <c r="AG50" s="7"/>
      <c r="AH50" s="7"/>
      <c r="AI50" s="7">
        <v>-95230</v>
      </c>
      <c r="AJ50" s="7">
        <f t="shared" si="0"/>
        <v>54.77</v>
      </c>
      <c r="AK50" s="7">
        <v>54770</v>
      </c>
    </row>
    <row r="51" spans="1:37" ht="63" x14ac:dyDescent="0.25">
      <c r="A51" s="5" t="s">
        <v>73</v>
      </c>
      <c r="B51" s="4" t="s">
        <v>67</v>
      </c>
      <c r="C51" s="4" t="s">
        <v>72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6"/>
      <c r="V51" s="6"/>
      <c r="W51" s="6"/>
      <c r="X51" s="6"/>
      <c r="Y51" s="5"/>
      <c r="Z51" s="7">
        <v>50000</v>
      </c>
      <c r="AA51" s="7"/>
      <c r="AB51" s="7"/>
      <c r="AC51" s="7"/>
      <c r="AD51" s="7">
        <v>50000</v>
      </c>
      <c r="AE51" s="7"/>
      <c r="AF51" s="7"/>
      <c r="AG51" s="7"/>
      <c r="AH51" s="7"/>
      <c r="AI51" s="7"/>
      <c r="AJ51" s="7">
        <f t="shared" si="0"/>
        <v>50</v>
      </c>
      <c r="AK51" s="7">
        <v>50000</v>
      </c>
    </row>
    <row r="52" spans="1:37" ht="47.25" x14ac:dyDescent="0.25">
      <c r="A52" s="8" t="s">
        <v>74</v>
      </c>
      <c r="B52" s="9" t="s">
        <v>67</v>
      </c>
      <c r="C52" s="9" t="s">
        <v>72</v>
      </c>
      <c r="D52" s="9" t="s">
        <v>75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0"/>
      <c r="V52" s="10"/>
      <c r="W52" s="10"/>
      <c r="X52" s="10"/>
      <c r="Y52" s="8"/>
      <c r="Z52" s="11">
        <v>50000</v>
      </c>
      <c r="AA52" s="11"/>
      <c r="AB52" s="11"/>
      <c r="AC52" s="11"/>
      <c r="AD52" s="11">
        <v>50000</v>
      </c>
      <c r="AE52" s="11"/>
      <c r="AF52" s="11"/>
      <c r="AG52" s="11"/>
      <c r="AH52" s="11"/>
      <c r="AI52" s="11"/>
      <c r="AJ52" s="11">
        <f t="shared" si="0"/>
        <v>50</v>
      </c>
      <c r="AK52" s="11">
        <v>50000</v>
      </c>
    </row>
    <row r="53" spans="1:37" ht="47.25" x14ac:dyDescent="0.25">
      <c r="A53" s="12" t="s">
        <v>23</v>
      </c>
      <c r="B53" s="13" t="s">
        <v>67</v>
      </c>
      <c r="C53" s="13" t="s">
        <v>72</v>
      </c>
      <c r="D53" s="13" t="s">
        <v>75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 t="s">
        <v>24</v>
      </c>
      <c r="T53" s="13"/>
      <c r="U53" s="14"/>
      <c r="V53" s="14"/>
      <c r="W53" s="14"/>
      <c r="X53" s="14"/>
      <c r="Y53" s="12"/>
      <c r="Z53" s="15">
        <v>50000</v>
      </c>
      <c r="AA53" s="15"/>
      <c r="AB53" s="15"/>
      <c r="AC53" s="15"/>
      <c r="AD53" s="15">
        <v>50000</v>
      </c>
      <c r="AE53" s="15"/>
      <c r="AF53" s="15"/>
      <c r="AG53" s="15"/>
      <c r="AH53" s="15"/>
      <c r="AI53" s="15"/>
      <c r="AJ53" s="15">
        <f t="shared" si="0"/>
        <v>50</v>
      </c>
      <c r="AK53" s="15">
        <v>50000</v>
      </c>
    </row>
    <row r="54" spans="1:37" ht="47.25" x14ac:dyDescent="0.25">
      <c r="A54" s="5" t="s">
        <v>77</v>
      </c>
      <c r="B54" s="4" t="s">
        <v>67</v>
      </c>
      <c r="C54" s="4" t="s">
        <v>76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6"/>
      <c r="V54" s="6"/>
      <c r="W54" s="6"/>
      <c r="X54" s="6"/>
      <c r="Y54" s="5"/>
      <c r="Z54" s="7">
        <v>50000</v>
      </c>
      <c r="AA54" s="7"/>
      <c r="AB54" s="7"/>
      <c r="AC54" s="7"/>
      <c r="AD54" s="7">
        <v>50000</v>
      </c>
      <c r="AE54" s="7">
        <v>-45230</v>
      </c>
      <c r="AF54" s="7"/>
      <c r="AG54" s="7"/>
      <c r="AH54" s="7"/>
      <c r="AI54" s="7">
        <v>-45230</v>
      </c>
      <c r="AJ54" s="7">
        <f t="shared" si="0"/>
        <v>4.7699999999999996</v>
      </c>
      <c r="AK54" s="7">
        <v>4770</v>
      </c>
    </row>
    <row r="55" spans="1:37" ht="31.5" x14ac:dyDescent="0.25">
      <c r="A55" s="8" t="s">
        <v>78</v>
      </c>
      <c r="B55" s="9" t="s">
        <v>67</v>
      </c>
      <c r="C55" s="9" t="s">
        <v>76</v>
      </c>
      <c r="D55" s="9" t="s">
        <v>79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0"/>
      <c r="V55" s="10"/>
      <c r="W55" s="10"/>
      <c r="X55" s="10"/>
      <c r="Y55" s="8"/>
      <c r="Z55" s="11">
        <v>50000</v>
      </c>
      <c r="AA55" s="11"/>
      <c r="AB55" s="11"/>
      <c r="AC55" s="11"/>
      <c r="AD55" s="11">
        <v>50000</v>
      </c>
      <c r="AE55" s="11">
        <v>-45230</v>
      </c>
      <c r="AF55" s="11"/>
      <c r="AG55" s="11"/>
      <c r="AH55" s="11"/>
      <c r="AI55" s="11">
        <v>-45230</v>
      </c>
      <c r="AJ55" s="11">
        <f t="shared" si="0"/>
        <v>4.7699999999999996</v>
      </c>
      <c r="AK55" s="11">
        <v>4770</v>
      </c>
    </row>
    <row r="56" spans="1:37" ht="47.25" x14ac:dyDescent="0.25">
      <c r="A56" s="12" t="s">
        <v>23</v>
      </c>
      <c r="B56" s="13" t="s">
        <v>67</v>
      </c>
      <c r="C56" s="13" t="s">
        <v>76</v>
      </c>
      <c r="D56" s="13" t="s">
        <v>79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 t="s">
        <v>24</v>
      </c>
      <c r="T56" s="13"/>
      <c r="U56" s="14"/>
      <c r="V56" s="14"/>
      <c r="W56" s="14"/>
      <c r="X56" s="14"/>
      <c r="Y56" s="12"/>
      <c r="Z56" s="15">
        <v>50000</v>
      </c>
      <c r="AA56" s="15"/>
      <c r="AB56" s="15"/>
      <c r="AC56" s="15"/>
      <c r="AD56" s="15">
        <v>50000</v>
      </c>
      <c r="AE56" s="15">
        <v>-45230</v>
      </c>
      <c r="AF56" s="15"/>
      <c r="AG56" s="15"/>
      <c r="AH56" s="15"/>
      <c r="AI56" s="15">
        <v>-45230</v>
      </c>
      <c r="AJ56" s="15">
        <f t="shared" si="0"/>
        <v>4.7699999999999996</v>
      </c>
      <c r="AK56" s="15">
        <v>4770</v>
      </c>
    </row>
    <row r="57" spans="1:37" ht="15.75" x14ac:dyDescent="0.25">
      <c r="A57" s="5" t="s">
        <v>80</v>
      </c>
      <c r="B57" s="4" t="s">
        <v>19</v>
      </c>
      <c r="C57" s="4" t="s">
        <v>17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6"/>
      <c r="V57" s="6"/>
      <c r="W57" s="6"/>
      <c r="X57" s="6"/>
      <c r="Y57" s="5"/>
      <c r="Z57" s="7">
        <v>6595000</v>
      </c>
      <c r="AA57" s="7"/>
      <c r="AB57" s="7">
        <v>1737200</v>
      </c>
      <c r="AC57" s="7"/>
      <c r="AD57" s="7">
        <v>4857800</v>
      </c>
      <c r="AE57" s="7">
        <v>6491764.3700000001</v>
      </c>
      <c r="AF57" s="7"/>
      <c r="AG57" s="7"/>
      <c r="AH57" s="7"/>
      <c r="AI57" s="7">
        <v>6491764.3700000001</v>
      </c>
      <c r="AJ57" s="7">
        <f t="shared" si="0"/>
        <v>13111.764369999999</v>
      </c>
      <c r="AK57" s="7">
        <f>13086764.37+25000</f>
        <v>13111764.369999999</v>
      </c>
    </row>
    <row r="58" spans="1:37" ht="31.5" x14ac:dyDescent="0.25">
      <c r="A58" s="5" t="s">
        <v>82</v>
      </c>
      <c r="B58" s="4" t="s">
        <v>19</v>
      </c>
      <c r="C58" s="4" t="s">
        <v>81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6"/>
      <c r="V58" s="6"/>
      <c r="W58" s="6"/>
      <c r="X58" s="6"/>
      <c r="Y58" s="5"/>
      <c r="Z58" s="7">
        <v>5160000</v>
      </c>
      <c r="AA58" s="7"/>
      <c r="AB58" s="7">
        <v>1737200</v>
      </c>
      <c r="AC58" s="7"/>
      <c r="AD58" s="7">
        <v>3422800</v>
      </c>
      <c r="AE58" s="7">
        <v>7356667</v>
      </c>
      <c r="AF58" s="7"/>
      <c r="AG58" s="7"/>
      <c r="AH58" s="7"/>
      <c r="AI58" s="7">
        <v>7356667</v>
      </c>
      <c r="AJ58" s="7">
        <f t="shared" si="0"/>
        <v>12541.666999999999</v>
      </c>
      <c r="AK58" s="7">
        <f>12516667+25000</f>
        <v>12541667</v>
      </c>
    </row>
    <row r="59" spans="1:37" ht="47.25" x14ac:dyDescent="0.25">
      <c r="A59" s="8" t="s">
        <v>83</v>
      </c>
      <c r="B59" s="9" t="s">
        <v>19</v>
      </c>
      <c r="C59" s="9" t="s">
        <v>81</v>
      </c>
      <c r="D59" s="9" t="s">
        <v>84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10"/>
      <c r="W59" s="10"/>
      <c r="X59" s="10"/>
      <c r="Y59" s="8"/>
      <c r="Z59" s="11">
        <v>50000</v>
      </c>
      <c r="AA59" s="11"/>
      <c r="AB59" s="11"/>
      <c r="AC59" s="11"/>
      <c r="AD59" s="11">
        <v>50000</v>
      </c>
      <c r="AE59" s="11">
        <v>-800</v>
      </c>
      <c r="AF59" s="11"/>
      <c r="AG59" s="11"/>
      <c r="AH59" s="11"/>
      <c r="AI59" s="11">
        <v>-800</v>
      </c>
      <c r="AJ59" s="11">
        <f t="shared" si="0"/>
        <v>74.2</v>
      </c>
      <c r="AK59" s="11">
        <f>49200+25000</f>
        <v>74200</v>
      </c>
    </row>
    <row r="60" spans="1:37" ht="47.25" x14ac:dyDescent="0.25">
      <c r="A60" s="12" t="s">
        <v>23</v>
      </c>
      <c r="B60" s="13" t="s">
        <v>19</v>
      </c>
      <c r="C60" s="13" t="s">
        <v>81</v>
      </c>
      <c r="D60" s="13" t="s">
        <v>84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 t="s">
        <v>24</v>
      </c>
      <c r="T60" s="13"/>
      <c r="U60" s="14"/>
      <c r="V60" s="14"/>
      <c r="W60" s="14"/>
      <c r="X60" s="14"/>
      <c r="Y60" s="12"/>
      <c r="Z60" s="15">
        <v>50000</v>
      </c>
      <c r="AA60" s="15"/>
      <c r="AB60" s="15"/>
      <c r="AC60" s="15"/>
      <c r="AD60" s="15">
        <v>50000</v>
      </c>
      <c r="AE60" s="15">
        <v>-800</v>
      </c>
      <c r="AF60" s="15"/>
      <c r="AG60" s="15"/>
      <c r="AH60" s="15"/>
      <c r="AI60" s="15">
        <v>-800</v>
      </c>
      <c r="AJ60" s="15">
        <f t="shared" si="0"/>
        <v>74.2</v>
      </c>
      <c r="AK60" s="15">
        <f>49200+25000</f>
        <v>74200</v>
      </c>
    </row>
    <row r="61" spans="1:37" ht="31.5" x14ac:dyDescent="0.25">
      <c r="A61" s="8" t="s">
        <v>85</v>
      </c>
      <c r="B61" s="9" t="s">
        <v>19</v>
      </c>
      <c r="C61" s="9" t="s">
        <v>81</v>
      </c>
      <c r="D61" s="9" t="s">
        <v>86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0"/>
      <c r="V61" s="10"/>
      <c r="W61" s="10"/>
      <c r="X61" s="10"/>
      <c r="Y61" s="8"/>
      <c r="Z61" s="11">
        <v>1100000</v>
      </c>
      <c r="AA61" s="11"/>
      <c r="AB61" s="11"/>
      <c r="AC61" s="11"/>
      <c r="AD61" s="11">
        <v>1100000</v>
      </c>
      <c r="AE61" s="11">
        <v>443425</v>
      </c>
      <c r="AF61" s="11"/>
      <c r="AG61" s="11"/>
      <c r="AH61" s="11"/>
      <c r="AI61" s="11">
        <v>443425</v>
      </c>
      <c r="AJ61" s="11">
        <f t="shared" si="0"/>
        <v>1543.425</v>
      </c>
      <c r="AK61" s="11">
        <v>1543425</v>
      </c>
    </row>
    <row r="62" spans="1:37" ht="47.25" x14ac:dyDescent="0.25">
      <c r="A62" s="12" t="s">
        <v>23</v>
      </c>
      <c r="B62" s="13" t="s">
        <v>19</v>
      </c>
      <c r="C62" s="13" t="s">
        <v>81</v>
      </c>
      <c r="D62" s="13" t="s">
        <v>86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24</v>
      </c>
      <c r="T62" s="13"/>
      <c r="U62" s="14"/>
      <c r="V62" s="14"/>
      <c r="W62" s="14"/>
      <c r="X62" s="14"/>
      <c r="Y62" s="12"/>
      <c r="Z62" s="15">
        <v>1100000</v>
      </c>
      <c r="AA62" s="15"/>
      <c r="AB62" s="15"/>
      <c r="AC62" s="15"/>
      <c r="AD62" s="15">
        <v>1100000</v>
      </c>
      <c r="AE62" s="15">
        <v>443425</v>
      </c>
      <c r="AF62" s="15"/>
      <c r="AG62" s="15"/>
      <c r="AH62" s="15"/>
      <c r="AI62" s="15">
        <v>443425</v>
      </c>
      <c r="AJ62" s="15">
        <f t="shared" si="0"/>
        <v>1543.425</v>
      </c>
      <c r="AK62" s="15">
        <v>1543425</v>
      </c>
    </row>
    <row r="63" spans="1:37" ht="31.5" x14ac:dyDescent="0.25">
      <c r="A63" s="8" t="s">
        <v>87</v>
      </c>
      <c r="B63" s="9" t="s">
        <v>19</v>
      </c>
      <c r="C63" s="9" t="s">
        <v>81</v>
      </c>
      <c r="D63" s="9" t="s">
        <v>88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0"/>
      <c r="V63" s="10"/>
      <c r="W63" s="10"/>
      <c r="X63" s="10"/>
      <c r="Y63" s="8"/>
      <c r="Z63" s="11"/>
      <c r="AA63" s="11"/>
      <c r="AB63" s="11"/>
      <c r="AC63" s="11"/>
      <c r="AD63" s="11"/>
      <c r="AE63" s="11">
        <v>7228252</v>
      </c>
      <c r="AF63" s="11"/>
      <c r="AG63" s="11"/>
      <c r="AH63" s="11"/>
      <c r="AI63" s="11">
        <v>7228252</v>
      </c>
      <c r="AJ63" s="11">
        <f t="shared" si="0"/>
        <v>7253.2520000000004</v>
      </c>
      <c r="AK63" s="11">
        <f>7228252+25000</f>
        <v>7253252</v>
      </c>
    </row>
    <row r="64" spans="1:37" ht="47.25" x14ac:dyDescent="0.25">
      <c r="A64" s="12" t="s">
        <v>23</v>
      </c>
      <c r="B64" s="13" t="s">
        <v>19</v>
      </c>
      <c r="C64" s="13" t="s">
        <v>81</v>
      </c>
      <c r="D64" s="13" t="s">
        <v>88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 t="s">
        <v>24</v>
      </c>
      <c r="T64" s="13"/>
      <c r="U64" s="14"/>
      <c r="V64" s="14"/>
      <c r="W64" s="14"/>
      <c r="X64" s="14"/>
      <c r="Y64" s="12"/>
      <c r="Z64" s="15"/>
      <c r="AA64" s="15"/>
      <c r="AB64" s="15"/>
      <c r="AC64" s="15"/>
      <c r="AD64" s="15"/>
      <c r="AE64" s="15">
        <v>7228252</v>
      </c>
      <c r="AF64" s="15"/>
      <c r="AG64" s="15"/>
      <c r="AH64" s="15"/>
      <c r="AI64" s="15">
        <v>7228252</v>
      </c>
      <c r="AJ64" s="15">
        <f t="shared" si="0"/>
        <v>7228.2520000000004</v>
      </c>
      <c r="AK64" s="15">
        <v>7228252</v>
      </c>
    </row>
    <row r="65" spans="1:37" ht="126" x14ac:dyDescent="0.25">
      <c r="A65" s="16" t="s">
        <v>89</v>
      </c>
      <c r="B65" s="9" t="s">
        <v>19</v>
      </c>
      <c r="C65" s="9" t="s">
        <v>81</v>
      </c>
      <c r="D65" s="9" t="s">
        <v>90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0"/>
      <c r="V65" s="10"/>
      <c r="W65" s="10"/>
      <c r="X65" s="10"/>
      <c r="Y65" s="8"/>
      <c r="Z65" s="11">
        <v>2200000</v>
      </c>
      <c r="AA65" s="11"/>
      <c r="AB65" s="11">
        <v>1054900</v>
      </c>
      <c r="AC65" s="11"/>
      <c r="AD65" s="11">
        <v>1145100</v>
      </c>
      <c r="AE65" s="11">
        <v>-14210</v>
      </c>
      <c r="AF65" s="11"/>
      <c r="AG65" s="11"/>
      <c r="AH65" s="11"/>
      <c r="AI65" s="11">
        <v>-14210</v>
      </c>
      <c r="AJ65" s="11">
        <f t="shared" si="0"/>
        <v>2185.79</v>
      </c>
      <c r="AK65" s="11">
        <v>2185790</v>
      </c>
    </row>
    <row r="66" spans="1:37" ht="47.25" x14ac:dyDescent="0.25">
      <c r="A66" s="12" t="s">
        <v>23</v>
      </c>
      <c r="B66" s="13" t="s">
        <v>19</v>
      </c>
      <c r="C66" s="13" t="s">
        <v>81</v>
      </c>
      <c r="D66" s="13" t="s">
        <v>90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 t="s">
        <v>24</v>
      </c>
      <c r="T66" s="13"/>
      <c r="U66" s="14"/>
      <c r="V66" s="14"/>
      <c r="W66" s="14"/>
      <c r="X66" s="14"/>
      <c r="Y66" s="12"/>
      <c r="Z66" s="15">
        <v>2200000</v>
      </c>
      <c r="AA66" s="15"/>
      <c r="AB66" s="15">
        <v>1054900</v>
      </c>
      <c r="AC66" s="15"/>
      <c r="AD66" s="15">
        <v>1145100</v>
      </c>
      <c r="AE66" s="15">
        <v>-14210</v>
      </c>
      <c r="AF66" s="15"/>
      <c r="AG66" s="15"/>
      <c r="AH66" s="15"/>
      <c r="AI66" s="15">
        <v>-14210</v>
      </c>
      <c r="AJ66" s="15">
        <f t="shared" si="0"/>
        <v>2185.79</v>
      </c>
      <c r="AK66" s="15">
        <v>2185790</v>
      </c>
    </row>
    <row r="67" spans="1:37" ht="141.75" x14ac:dyDescent="0.25">
      <c r="A67" s="16" t="s">
        <v>91</v>
      </c>
      <c r="B67" s="9" t="s">
        <v>19</v>
      </c>
      <c r="C67" s="9" t="s">
        <v>81</v>
      </c>
      <c r="D67" s="9" t="s">
        <v>92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10"/>
      <c r="V67" s="10"/>
      <c r="W67" s="10"/>
      <c r="X67" s="10"/>
      <c r="Y67" s="8"/>
      <c r="Z67" s="11">
        <v>1800000</v>
      </c>
      <c r="AA67" s="11"/>
      <c r="AB67" s="11">
        <v>682300</v>
      </c>
      <c r="AC67" s="11"/>
      <c r="AD67" s="11">
        <v>1117700</v>
      </c>
      <c r="AE67" s="11">
        <v>-300000</v>
      </c>
      <c r="AF67" s="11"/>
      <c r="AG67" s="11"/>
      <c r="AH67" s="11"/>
      <c r="AI67" s="11">
        <v>-300000</v>
      </c>
      <c r="AJ67" s="11">
        <f t="shared" si="0"/>
        <v>1500</v>
      </c>
      <c r="AK67" s="11">
        <v>1500000</v>
      </c>
    </row>
    <row r="68" spans="1:37" ht="47.25" x14ac:dyDescent="0.25">
      <c r="A68" s="12" t="s">
        <v>23</v>
      </c>
      <c r="B68" s="13" t="s">
        <v>19</v>
      </c>
      <c r="C68" s="13" t="s">
        <v>81</v>
      </c>
      <c r="D68" s="13" t="s">
        <v>92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 t="s">
        <v>24</v>
      </c>
      <c r="T68" s="13"/>
      <c r="U68" s="14"/>
      <c r="V68" s="14"/>
      <c r="W68" s="14"/>
      <c r="X68" s="14"/>
      <c r="Y68" s="12"/>
      <c r="Z68" s="15">
        <v>1800000</v>
      </c>
      <c r="AA68" s="15"/>
      <c r="AB68" s="15">
        <v>682300</v>
      </c>
      <c r="AC68" s="15"/>
      <c r="AD68" s="15">
        <v>1117700</v>
      </c>
      <c r="AE68" s="15">
        <v>-300000</v>
      </c>
      <c r="AF68" s="15"/>
      <c r="AG68" s="15"/>
      <c r="AH68" s="15"/>
      <c r="AI68" s="15">
        <v>-300000</v>
      </c>
      <c r="AJ68" s="15">
        <f t="shared" si="0"/>
        <v>1500</v>
      </c>
      <c r="AK68" s="15">
        <v>1500000</v>
      </c>
    </row>
    <row r="69" spans="1:37" ht="47.25" x14ac:dyDescent="0.25">
      <c r="A69" s="8" t="s">
        <v>93</v>
      </c>
      <c r="B69" s="9" t="s">
        <v>19</v>
      </c>
      <c r="C69" s="9" t="s">
        <v>81</v>
      </c>
      <c r="D69" s="9" t="s">
        <v>94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10"/>
      <c r="V69" s="10"/>
      <c r="W69" s="10"/>
      <c r="X69" s="10"/>
      <c r="Y69" s="8"/>
      <c r="Z69" s="11">
        <v>10000</v>
      </c>
      <c r="AA69" s="11"/>
      <c r="AB69" s="11"/>
      <c r="AC69" s="11"/>
      <c r="AD69" s="11">
        <v>10000</v>
      </c>
      <c r="AE69" s="11"/>
      <c r="AF69" s="11"/>
      <c r="AG69" s="11"/>
      <c r="AH69" s="11"/>
      <c r="AI69" s="11"/>
      <c r="AJ69" s="11">
        <f t="shared" si="0"/>
        <v>10</v>
      </c>
      <c r="AK69" s="11">
        <v>10000</v>
      </c>
    </row>
    <row r="70" spans="1:37" ht="47.25" x14ac:dyDescent="0.25">
      <c r="A70" s="12" t="s">
        <v>23</v>
      </c>
      <c r="B70" s="13" t="s">
        <v>19</v>
      </c>
      <c r="C70" s="13" t="s">
        <v>81</v>
      </c>
      <c r="D70" s="13" t="s">
        <v>94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 t="s">
        <v>24</v>
      </c>
      <c r="T70" s="13"/>
      <c r="U70" s="14"/>
      <c r="V70" s="14"/>
      <c r="W70" s="14"/>
      <c r="X70" s="14"/>
      <c r="Y70" s="12"/>
      <c r="Z70" s="15">
        <v>10000</v>
      </c>
      <c r="AA70" s="15"/>
      <c r="AB70" s="15"/>
      <c r="AC70" s="15"/>
      <c r="AD70" s="15">
        <v>10000</v>
      </c>
      <c r="AE70" s="15"/>
      <c r="AF70" s="15"/>
      <c r="AG70" s="15"/>
      <c r="AH70" s="15"/>
      <c r="AI70" s="15"/>
      <c r="AJ70" s="15">
        <f t="shared" si="0"/>
        <v>10</v>
      </c>
      <c r="AK70" s="15">
        <v>10000</v>
      </c>
    </row>
    <row r="71" spans="1:37" ht="31.5" x14ac:dyDescent="0.25">
      <c r="A71" s="5" t="s">
        <v>96</v>
      </c>
      <c r="B71" s="4" t="s">
        <v>19</v>
      </c>
      <c r="C71" s="4" t="s">
        <v>95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6"/>
      <c r="V71" s="6"/>
      <c r="W71" s="6"/>
      <c r="X71" s="6"/>
      <c r="Y71" s="5"/>
      <c r="Z71" s="7">
        <v>1435000</v>
      </c>
      <c r="AA71" s="7"/>
      <c r="AB71" s="7"/>
      <c r="AC71" s="7"/>
      <c r="AD71" s="7">
        <v>1435000</v>
      </c>
      <c r="AE71" s="7">
        <v>-864902.63</v>
      </c>
      <c r="AF71" s="7"/>
      <c r="AG71" s="7"/>
      <c r="AH71" s="7"/>
      <c r="AI71" s="7">
        <v>-864902.63</v>
      </c>
      <c r="AJ71" s="7">
        <f t="shared" si="0"/>
        <v>570.09736999999996</v>
      </c>
      <c r="AK71" s="7">
        <v>570097.37</v>
      </c>
    </row>
    <row r="72" spans="1:37" ht="31.5" x14ac:dyDescent="0.25">
      <c r="A72" s="8" t="s">
        <v>97</v>
      </c>
      <c r="B72" s="9" t="s">
        <v>19</v>
      </c>
      <c r="C72" s="9" t="s">
        <v>95</v>
      </c>
      <c r="D72" s="9" t="s">
        <v>98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10"/>
      <c r="V72" s="10"/>
      <c r="W72" s="10"/>
      <c r="X72" s="10"/>
      <c r="Y72" s="8"/>
      <c r="Z72" s="11">
        <v>1420000</v>
      </c>
      <c r="AA72" s="11"/>
      <c r="AB72" s="11"/>
      <c r="AC72" s="11"/>
      <c r="AD72" s="11">
        <v>1420000</v>
      </c>
      <c r="AE72" s="11">
        <v>-864902.63</v>
      </c>
      <c r="AF72" s="11"/>
      <c r="AG72" s="11"/>
      <c r="AH72" s="11"/>
      <c r="AI72" s="11">
        <v>-864902.63</v>
      </c>
      <c r="AJ72" s="11">
        <f t="shared" si="0"/>
        <v>555.09736999999996</v>
      </c>
      <c r="AK72" s="11">
        <v>555097.37</v>
      </c>
    </row>
    <row r="73" spans="1:37" ht="47.25" x14ac:dyDescent="0.25">
      <c r="A73" s="12" t="s">
        <v>23</v>
      </c>
      <c r="B73" s="13" t="s">
        <v>19</v>
      </c>
      <c r="C73" s="13" t="s">
        <v>95</v>
      </c>
      <c r="D73" s="13" t="s">
        <v>98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 t="s">
        <v>24</v>
      </c>
      <c r="T73" s="13"/>
      <c r="U73" s="14"/>
      <c r="V73" s="14"/>
      <c r="W73" s="14"/>
      <c r="X73" s="14"/>
      <c r="Y73" s="12"/>
      <c r="Z73" s="15">
        <v>1420000</v>
      </c>
      <c r="AA73" s="15"/>
      <c r="AB73" s="15"/>
      <c r="AC73" s="15"/>
      <c r="AD73" s="15">
        <v>1420000</v>
      </c>
      <c r="AE73" s="15">
        <v>-864902.63</v>
      </c>
      <c r="AF73" s="15"/>
      <c r="AG73" s="15"/>
      <c r="AH73" s="15"/>
      <c r="AI73" s="15">
        <v>-864902.63</v>
      </c>
      <c r="AJ73" s="15">
        <f t="shared" si="0"/>
        <v>555.09736999999996</v>
      </c>
      <c r="AK73" s="15">
        <v>555097.37</v>
      </c>
    </row>
    <row r="74" spans="1:37" ht="31.5" x14ac:dyDescent="0.25">
      <c r="A74" s="8" t="s">
        <v>99</v>
      </c>
      <c r="B74" s="9" t="s">
        <v>19</v>
      </c>
      <c r="C74" s="9" t="s">
        <v>95</v>
      </c>
      <c r="D74" s="9" t="s">
        <v>100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10"/>
      <c r="V74" s="10"/>
      <c r="W74" s="10"/>
      <c r="X74" s="10"/>
      <c r="Y74" s="8"/>
      <c r="Z74" s="11">
        <v>15000</v>
      </c>
      <c r="AA74" s="11"/>
      <c r="AB74" s="11"/>
      <c r="AC74" s="11"/>
      <c r="AD74" s="11">
        <v>15000</v>
      </c>
      <c r="AE74" s="11"/>
      <c r="AF74" s="11"/>
      <c r="AG74" s="11"/>
      <c r="AH74" s="11"/>
      <c r="AI74" s="11"/>
      <c r="AJ74" s="11">
        <f t="shared" si="0"/>
        <v>15</v>
      </c>
      <c r="AK74" s="11">
        <v>15000</v>
      </c>
    </row>
    <row r="75" spans="1:37" ht="47.25" x14ac:dyDescent="0.25">
      <c r="A75" s="12" t="s">
        <v>23</v>
      </c>
      <c r="B75" s="13" t="s">
        <v>19</v>
      </c>
      <c r="C75" s="13" t="s">
        <v>95</v>
      </c>
      <c r="D75" s="13" t="s">
        <v>100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 t="s">
        <v>24</v>
      </c>
      <c r="T75" s="13"/>
      <c r="U75" s="14"/>
      <c r="V75" s="14"/>
      <c r="W75" s="14"/>
      <c r="X75" s="14"/>
      <c r="Y75" s="12"/>
      <c r="Z75" s="15">
        <v>15000</v>
      </c>
      <c r="AA75" s="15"/>
      <c r="AB75" s="15"/>
      <c r="AC75" s="15"/>
      <c r="AD75" s="15">
        <v>15000</v>
      </c>
      <c r="AE75" s="15"/>
      <c r="AF75" s="15"/>
      <c r="AG75" s="15"/>
      <c r="AH75" s="15"/>
      <c r="AI75" s="15"/>
      <c r="AJ75" s="15">
        <f t="shared" ref="AJ75:AJ138" si="1">AK75/1000</f>
        <v>15</v>
      </c>
      <c r="AK75" s="15">
        <v>15000</v>
      </c>
    </row>
    <row r="76" spans="1:37" ht="31.5" x14ac:dyDescent="0.25">
      <c r="A76" s="5" t="s">
        <v>102</v>
      </c>
      <c r="B76" s="4" t="s">
        <v>101</v>
      </c>
      <c r="C76" s="4" t="s">
        <v>17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6"/>
      <c r="V76" s="6"/>
      <c r="W76" s="6"/>
      <c r="X76" s="6"/>
      <c r="Y76" s="5"/>
      <c r="Z76" s="7">
        <v>16336170</v>
      </c>
      <c r="AA76" s="7"/>
      <c r="AB76" s="7">
        <v>5690000</v>
      </c>
      <c r="AC76" s="7"/>
      <c r="AD76" s="7">
        <v>10646170</v>
      </c>
      <c r="AE76" s="7">
        <v>62566761.979999997</v>
      </c>
      <c r="AF76" s="7">
        <v>2825628.08</v>
      </c>
      <c r="AG76" s="7">
        <v>48504334.43</v>
      </c>
      <c r="AH76" s="7"/>
      <c r="AI76" s="7">
        <v>11236799.470000001</v>
      </c>
      <c r="AJ76" s="7">
        <f t="shared" si="1"/>
        <v>78902.931980000008</v>
      </c>
      <c r="AK76" s="7">
        <v>78902931.980000004</v>
      </c>
    </row>
    <row r="77" spans="1:37" ht="15.75" x14ac:dyDescent="0.25">
      <c r="A77" s="5" t="s">
        <v>103</v>
      </c>
      <c r="B77" s="4" t="s">
        <v>101</v>
      </c>
      <c r="C77" s="4" t="s">
        <v>16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6"/>
      <c r="V77" s="6"/>
      <c r="W77" s="6"/>
      <c r="X77" s="6"/>
      <c r="Y77" s="5"/>
      <c r="Z77" s="7">
        <v>1026940</v>
      </c>
      <c r="AA77" s="7"/>
      <c r="AB77" s="7"/>
      <c r="AC77" s="7"/>
      <c r="AD77" s="7">
        <v>1026940</v>
      </c>
      <c r="AE77" s="7">
        <v>49219487.049999997</v>
      </c>
      <c r="AF77" s="7"/>
      <c r="AG77" s="7">
        <v>42287738.890000001</v>
      </c>
      <c r="AH77" s="7"/>
      <c r="AI77" s="7">
        <v>6931748.1600000001</v>
      </c>
      <c r="AJ77" s="7">
        <f t="shared" si="1"/>
        <v>50246.427049999998</v>
      </c>
      <c r="AK77" s="7">
        <v>50246427.049999997</v>
      </c>
    </row>
    <row r="78" spans="1:37" ht="47.25" x14ac:dyDescent="0.25">
      <c r="A78" s="8" t="s">
        <v>104</v>
      </c>
      <c r="B78" s="9" t="s">
        <v>101</v>
      </c>
      <c r="C78" s="9" t="s">
        <v>16</v>
      </c>
      <c r="D78" s="9" t="s">
        <v>105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10"/>
      <c r="V78" s="10"/>
      <c r="W78" s="10"/>
      <c r="X78" s="10"/>
      <c r="Y78" s="8"/>
      <c r="Z78" s="11">
        <v>159760</v>
      </c>
      <c r="AA78" s="11"/>
      <c r="AB78" s="11"/>
      <c r="AC78" s="11"/>
      <c r="AD78" s="11">
        <v>159760</v>
      </c>
      <c r="AE78" s="11"/>
      <c r="AF78" s="11"/>
      <c r="AG78" s="11"/>
      <c r="AH78" s="11"/>
      <c r="AI78" s="11"/>
      <c r="AJ78" s="11">
        <f t="shared" si="1"/>
        <v>159.76</v>
      </c>
      <c r="AK78" s="11">
        <v>159760</v>
      </c>
    </row>
    <row r="79" spans="1:37" ht="15.75" x14ac:dyDescent="0.25">
      <c r="A79" s="12" t="s">
        <v>43</v>
      </c>
      <c r="B79" s="13" t="s">
        <v>101</v>
      </c>
      <c r="C79" s="13" t="s">
        <v>16</v>
      </c>
      <c r="D79" s="13" t="s">
        <v>105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 t="s">
        <v>44</v>
      </c>
      <c r="T79" s="13"/>
      <c r="U79" s="14"/>
      <c r="V79" s="14"/>
      <c r="W79" s="14"/>
      <c r="X79" s="14"/>
      <c r="Y79" s="12"/>
      <c r="Z79" s="15">
        <v>159760</v>
      </c>
      <c r="AA79" s="15"/>
      <c r="AB79" s="15"/>
      <c r="AC79" s="15"/>
      <c r="AD79" s="15">
        <v>159760</v>
      </c>
      <c r="AE79" s="15"/>
      <c r="AF79" s="15"/>
      <c r="AG79" s="15"/>
      <c r="AH79" s="15"/>
      <c r="AI79" s="15"/>
      <c r="AJ79" s="15">
        <f t="shared" si="1"/>
        <v>159.76</v>
      </c>
      <c r="AK79" s="15">
        <v>159760</v>
      </c>
    </row>
    <row r="80" spans="1:37" ht="47.25" x14ac:dyDescent="0.25">
      <c r="A80" s="8" t="s">
        <v>106</v>
      </c>
      <c r="B80" s="9" t="s">
        <v>101</v>
      </c>
      <c r="C80" s="9" t="s">
        <v>16</v>
      </c>
      <c r="D80" s="9" t="s">
        <v>107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10"/>
      <c r="V80" s="10"/>
      <c r="W80" s="10"/>
      <c r="X80" s="10"/>
      <c r="Y80" s="8"/>
      <c r="Z80" s="11">
        <v>132700</v>
      </c>
      <c r="AA80" s="11"/>
      <c r="AB80" s="11"/>
      <c r="AC80" s="11"/>
      <c r="AD80" s="11">
        <v>132700</v>
      </c>
      <c r="AE80" s="11"/>
      <c r="AF80" s="11"/>
      <c r="AG80" s="11"/>
      <c r="AH80" s="11"/>
      <c r="AI80" s="11"/>
      <c r="AJ80" s="11">
        <f t="shared" si="1"/>
        <v>132.69999999999999</v>
      </c>
      <c r="AK80" s="11">
        <v>132700</v>
      </c>
    </row>
    <row r="81" spans="1:37" ht="15.75" x14ac:dyDescent="0.25">
      <c r="A81" s="12" t="s">
        <v>43</v>
      </c>
      <c r="B81" s="13" t="s">
        <v>101</v>
      </c>
      <c r="C81" s="13" t="s">
        <v>16</v>
      </c>
      <c r="D81" s="13" t="s">
        <v>107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 t="s">
        <v>44</v>
      </c>
      <c r="T81" s="13"/>
      <c r="U81" s="14"/>
      <c r="V81" s="14"/>
      <c r="W81" s="14"/>
      <c r="X81" s="14"/>
      <c r="Y81" s="12"/>
      <c r="Z81" s="15">
        <v>132700</v>
      </c>
      <c r="AA81" s="15"/>
      <c r="AB81" s="15"/>
      <c r="AC81" s="15"/>
      <c r="AD81" s="15">
        <v>132700</v>
      </c>
      <c r="AE81" s="15"/>
      <c r="AF81" s="15"/>
      <c r="AG81" s="15"/>
      <c r="AH81" s="15"/>
      <c r="AI81" s="15"/>
      <c r="AJ81" s="15">
        <f t="shared" si="1"/>
        <v>132.69999999999999</v>
      </c>
      <c r="AK81" s="15">
        <v>132700</v>
      </c>
    </row>
    <row r="82" spans="1:37" ht="47.25" x14ac:dyDescent="0.25">
      <c r="A82" s="8" t="s">
        <v>108</v>
      </c>
      <c r="B82" s="9" t="s">
        <v>101</v>
      </c>
      <c r="C82" s="9" t="s">
        <v>16</v>
      </c>
      <c r="D82" s="9" t="s">
        <v>109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10"/>
      <c r="V82" s="10"/>
      <c r="W82" s="10"/>
      <c r="X82" s="10"/>
      <c r="Y82" s="8"/>
      <c r="Z82" s="11"/>
      <c r="AA82" s="11"/>
      <c r="AB82" s="11"/>
      <c r="AC82" s="11"/>
      <c r="AD82" s="11"/>
      <c r="AE82" s="11">
        <v>42287738.890000001</v>
      </c>
      <c r="AF82" s="11"/>
      <c r="AG82" s="11">
        <v>42287738.890000001</v>
      </c>
      <c r="AH82" s="11"/>
      <c r="AI82" s="11"/>
      <c r="AJ82" s="11">
        <f t="shared" si="1"/>
        <v>42287.738890000001</v>
      </c>
      <c r="AK82" s="11">
        <v>42287738.890000001</v>
      </c>
    </row>
    <row r="83" spans="1:37" ht="15.75" x14ac:dyDescent="0.25">
      <c r="A83" s="12" t="s">
        <v>110</v>
      </c>
      <c r="B83" s="13" t="s">
        <v>101</v>
      </c>
      <c r="C83" s="13" t="s">
        <v>16</v>
      </c>
      <c r="D83" s="13" t="s">
        <v>109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 t="s">
        <v>111</v>
      </c>
      <c r="T83" s="13"/>
      <c r="U83" s="14"/>
      <c r="V83" s="14"/>
      <c r="W83" s="14"/>
      <c r="X83" s="14"/>
      <c r="Y83" s="12"/>
      <c r="Z83" s="15"/>
      <c r="AA83" s="15"/>
      <c r="AB83" s="15"/>
      <c r="AC83" s="15"/>
      <c r="AD83" s="15"/>
      <c r="AE83" s="15">
        <v>23795172.489999998</v>
      </c>
      <c r="AF83" s="15"/>
      <c r="AG83" s="15">
        <v>23795172.489999998</v>
      </c>
      <c r="AH83" s="15"/>
      <c r="AI83" s="15"/>
      <c r="AJ83" s="15">
        <f t="shared" si="1"/>
        <v>23795.172489999997</v>
      </c>
      <c r="AK83" s="15">
        <v>23795172.489999998</v>
      </c>
    </row>
    <row r="84" spans="1:37" ht="31.5" x14ac:dyDescent="0.25">
      <c r="A84" s="12" t="s">
        <v>25</v>
      </c>
      <c r="B84" s="13" t="s">
        <v>101</v>
      </c>
      <c r="C84" s="13" t="s">
        <v>16</v>
      </c>
      <c r="D84" s="13" t="s">
        <v>109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 t="s">
        <v>26</v>
      </c>
      <c r="T84" s="13"/>
      <c r="U84" s="14"/>
      <c r="V84" s="14"/>
      <c r="W84" s="14"/>
      <c r="X84" s="14"/>
      <c r="Y84" s="12"/>
      <c r="Z84" s="15"/>
      <c r="AA84" s="15"/>
      <c r="AB84" s="15"/>
      <c r="AC84" s="15"/>
      <c r="AD84" s="15"/>
      <c r="AE84" s="15">
        <v>18492566.399999999</v>
      </c>
      <c r="AF84" s="15"/>
      <c r="AG84" s="15">
        <v>18492566.399999999</v>
      </c>
      <c r="AH84" s="15"/>
      <c r="AI84" s="15"/>
      <c r="AJ84" s="15">
        <f t="shared" si="1"/>
        <v>18492.5664</v>
      </c>
      <c r="AK84" s="15">
        <v>18492566.399999999</v>
      </c>
    </row>
    <row r="85" spans="1:37" ht="47.25" x14ac:dyDescent="0.25">
      <c r="A85" s="8" t="s">
        <v>108</v>
      </c>
      <c r="B85" s="9" t="s">
        <v>101</v>
      </c>
      <c r="C85" s="9" t="s">
        <v>16</v>
      </c>
      <c r="D85" s="9" t="s">
        <v>112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10"/>
      <c r="V85" s="10"/>
      <c r="W85" s="10"/>
      <c r="X85" s="10"/>
      <c r="Y85" s="8"/>
      <c r="Z85" s="11"/>
      <c r="AA85" s="11"/>
      <c r="AB85" s="11"/>
      <c r="AC85" s="11"/>
      <c r="AD85" s="11"/>
      <c r="AE85" s="11">
        <v>422877.39</v>
      </c>
      <c r="AF85" s="11"/>
      <c r="AG85" s="11"/>
      <c r="AH85" s="11"/>
      <c r="AI85" s="11">
        <v>422877.39</v>
      </c>
      <c r="AJ85" s="11">
        <f t="shared" si="1"/>
        <v>422.87738999999999</v>
      </c>
      <c r="AK85" s="11">
        <v>422877.39</v>
      </c>
    </row>
    <row r="86" spans="1:37" ht="15.75" x14ac:dyDescent="0.25">
      <c r="A86" s="12" t="s">
        <v>110</v>
      </c>
      <c r="B86" s="13" t="s">
        <v>101</v>
      </c>
      <c r="C86" s="13" t="s">
        <v>16</v>
      </c>
      <c r="D86" s="13" t="s">
        <v>112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 t="s">
        <v>111</v>
      </c>
      <c r="T86" s="13"/>
      <c r="U86" s="14"/>
      <c r="V86" s="14"/>
      <c r="W86" s="14"/>
      <c r="X86" s="14"/>
      <c r="Y86" s="12"/>
      <c r="Z86" s="15"/>
      <c r="AA86" s="15"/>
      <c r="AB86" s="15"/>
      <c r="AC86" s="15"/>
      <c r="AD86" s="15"/>
      <c r="AE86" s="15">
        <v>236083.79</v>
      </c>
      <c r="AF86" s="15"/>
      <c r="AG86" s="15"/>
      <c r="AH86" s="15"/>
      <c r="AI86" s="15">
        <v>236083.79</v>
      </c>
      <c r="AJ86" s="15">
        <f t="shared" si="1"/>
        <v>236.08379000000002</v>
      </c>
      <c r="AK86" s="15">
        <v>236083.79</v>
      </c>
    </row>
    <row r="87" spans="1:37" ht="31.5" x14ac:dyDescent="0.25">
      <c r="A87" s="12" t="s">
        <v>25</v>
      </c>
      <c r="B87" s="13" t="s">
        <v>101</v>
      </c>
      <c r="C87" s="13" t="s">
        <v>16</v>
      </c>
      <c r="D87" s="13" t="s">
        <v>112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 t="s">
        <v>26</v>
      </c>
      <c r="T87" s="13"/>
      <c r="U87" s="14"/>
      <c r="V87" s="14"/>
      <c r="W87" s="14"/>
      <c r="X87" s="14"/>
      <c r="Y87" s="12"/>
      <c r="Z87" s="15"/>
      <c r="AA87" s="15"/>
      <c r="AB87" s="15"/>
      <c r="AC87" s="15"/>
      <c r="AD87" s="15"/>
      <c r="AE87" s="15">
        <v>186793.60000000001</v>
      </c>
      <c r="AF87" s="15"/>
      <c r="AG87" s="15"/>
      <c r="AH87" s="15"/>
      <c r="AI87" s="15">
        <v>186793.60000000001</v>
      </c>
      <c r="AJ87" s="15">
        <f t="shared" si="1"/>
        <v>186.7936</v>
      </c>
      <c r="AK87" s="15">
        <v>186793.60000000001</v>
      </c>
    </row>
    <row r="88" spans="1:37" ht="47.25" x14ac:dyDescent="0.25">
      <c r="A88" s="8" t="s">
        <v>113</v>
      </c>
      <c r="B88" s="9" t="s">
        <v>101</v>
      </c>
      <c r="C88" s="9" t="s">
        <v>16</v>
      </c>
      <c r="D88" s="9" t="s">
        <v>114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10"/>
      <c r="V88" s="10"/>
      <c r="W88" s="10"/>
      <c r="X88" s="10"/>
      <c r="Y88" s="8"/>
      <c r="Z88" s="11">
        <v>634480</v>
      </c>
      <c r="AA88" s="11"/>
      <c r="AB88" s="11"/>
      <c r="AC88" s="11"/>
      <c r="AD88" s="11">
        <v>634480</v>
      </c>
      <c r="AE88" s="11">
        <v>-71573.95</v>
      </c>
      <c r="AF88" s="11"/>
      <c r="AG88" s="11"/>
      <c r="AH88" s="11"/>
      <c r="AI88" s="11">
        <v>-71573.95</v>
      </c>
      <c r="AJ88" s="11">
        <f t="shared" si="1"/>
        <v>562.90605000000005</v>
      </c>
      <c r="AK88" s="11">
        <v>562906.05000000005</v>
      </c>
    </row>
    <row r="89" spans="1:37" ht="47.25" x14ac:dyDescent="0.25">
      <c r="A89" s="12" t="s">
        <v>23</v>
      </c>
      <c r="B89" s="13" t="s">
        <v>101</v>
      </c>
      <c r="C89" s="13" t="s">
        <v>16</v>
      </c>
      <c r="D89" s="13" t="s">
        <v>114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 t="s">
        <v>24</v>
      </c>
      <c r="T89" s="13"/>
      <c r="U89" s="14"/>
      <c r="V89" s="14"/>
      <c r="W89" s="14"/>
      <c r="X89" s="14"/>
      <c r="Y89" s="12"/>
      <c r="Z89" s="15">
        <v>634480</v>
      </c>
      <c r="AA89" s="15"/>
      <c r="AB89" s="15"/>
      <c r="AC89" s="15"/>
      <c r="AD89" s="15">
        <v>634480</v>
      </c>
      <c r="AE89" s="15">
        <v>-71573.95</v>
      </c>
      <c r="AF89" s="15"/>
      <c r="AG89" s="15"/>
      <c r="AH89" s="15"/>
      <c r="AI89" s="15">
        <v>-71573.95</v>
      </c>
      <c r="AJ89" s="15">
        <f t="shared" si="1"/>
        <v>562.90605000000005</v>
      </c>
      <c r="AK89" s="15">
        <v>562906.05000000005</v>
      </c>
    </row>
    <row r="90" spans="1:37" ht="31.5" x14ac:dyDescent="0.25">
      <c r="A90" s="8" t="s">
        <v>115</v>
      </c>
      <c r="B90" s="9" t="s">
        <v>101</v>
      </c>
      <c r="C90" s="9" t="s">
        <v>16</v>
      </c>
      <c r="D90" s="9" t="s">
        <v>116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10"/>
      <c r="V90" s="10"/>
      <c r="W90" s="10"/>
      <c r="X90" s="10"/>
      <c r="Y90" s="8"/>
      <c r="Z90" s="11">
        <v>100000</v>
      </c>
      <c r="AA90" s="11"/>
      <c r="AB90" s="11"/>
      <c r="AC90" s="11"/>
      <c r="AD90" s="11">
        <v>100000</v>
      </c>
      <c r="AE90" s="11">
        <v>-83000</v>
      </c>
      <c r="AF90" s="11"/>
      <c r="AG90" s="11"/>
      <c r="AH90" s="11"/>
      <c r="AI90" s="11">
        <v>-83000</v>
      </c>
      <c r="AJ90" s="11">
        <f t="shared" si="1"/>
        <v>17</v>
      </c>
      <c r="AK90" s="11">
        <v>17000</v>
      </c>
    </row>
    <row r="91" spans="1:37" ht="47.25" x14ac:dyDescent="0.25">
      <c r="A91" s="12" t="s">
        <v>23</v>
      </c>
      <c r="B91" s="13" t="s">
        <v>101</v>
      </c>
      <c r="C91" s="13" t="s">
        <v>16</v>
      </c>
      <c r="D91" s="13" t="s">
        <v>116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 t="s">
        <v>24</v>
      </c>
      <c r="T91" s="13"/>
      <c r="U91" s="14"/>
      <c r="V91" s="14"/>
      <c r="W91" s="14"/>
      <c r="X91" s="14"/>
      <c r="Y91" s="12"/>
      <c r="Z91" s="15">
        <v>100000</v>
      </c>
      <c r="AA91" s="15"/>
      <c r="AB91" s="15"/>
      <c r="AC91" s="15"/>
      <c r="AD91" s="15">
        <v>100000</v>
      </c>
      <c r="AE91" s="15">
        <v>-83000</v>
      </c>
      <c r="AF91" s="15"/>
      <c r="AG91" s="15"/>
      <c r="AH91" s="15"/>
      <c r="AI91" s="15">
        <v>-83000</v>
      </c>
      <c r="AJ91" s="15">
        <f t="shared" si="1"/>
        <v>17</v>
      </c>
      <c r="AK91" s="15">
        <v>17000</v>
      </c>
    </row>
    <row r="92" spans="1:37" ht="47.25" x14ac:dyDescent="0.25">
      <c r="A92" s="8" t="s">
        <v>108</v>
      </c>
      <c r="B92" s="9" t="s">
        <v>101</v>
      </c>
      <c r="C92" s="9" t="s">
        <v>16</v>
      </c>
      <c r="D92" s="9" t="s">
        <v>117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10"/>
      <c r="V92" s="10"/>
      <c r="W92" s="10"/>
      <c r="X92" s="10"/>
      <c r="Y92" s="8"/>
      <c r="Z92" s="11"/>
      <c r="AA92" s="11"/>
      <c r="AB92" s="11"/>
      <c r="AC92" s="11"/>
      <c r="AD92" s="11"/>
      <c r="AE92" s="11">
        <v>6663444.7199999997</v>
      </c>
      <c r="AF92" s="11"/>
      <c r="AG92" s="11"/>
      <c r="AH92" s="11"/>
      <c r="AI92" s="11">
        <v>6663444.7199999997</v>
      </c>
      <c r="AJ92" s="11">
        <f t="shared" si="1"/>
        <v>6663.4447199999995</v>
      </c>
      <c r="AK92" s="11">
        <v>6663444.7199999997</v>
      </c>
    </row>
    <row r="93" spans="1:37" ht="47.25" x14ac:dyDescent="0.25">
      <c r="A93" s="12" t="s">
        <v>23</v>
      </c>
      <c r="B93" s="13" t="s">
        <v>101</v>
      </c>
      <c r="C93" s="13" t="s">
        <v>16</v>
      </c>
      <c r="D93" s="13" t="s">
        <v>117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 t="s">
        <v>24</v>
      </c>
      <c r="T93" s="13"/>
      <c r="U93" s="14"/>
      <c r="V93" s="14"/>
      <c r="W93" s="14"/>
      <c r="X93" s="14"/>
      <c r="Y93" s="12"/>
      <c r="Z93" s="15"/>
      <c r="AA93" s="15"/>
      <c r="AB93" s="15"/>
      <c r="AC93" s="15"/>
      <c r="AD93" s="15"/>
      <c r="AE93" s="15">
        <v>75000</v>
      </c>
      <c r="AF93" s="15"/>
      <c r="AG93" s="15"/>
      <c r="AH93" s="15"/>
      <c r="AI93" s="15">
        <v>75000</v>
      </c>
      <c r="AJ93" s="15">
        <f t="shared" si="1"/>
        <v>75</v>
      </c>
      <c r="AK93" s="15">
        <v>75000</v>
      </c>
    </row>
    <row r="94" spans="1:37" ht="15.75" x14ac:dyDescent="0.25">
      <c r="A94" s="12" t="s">
        <v>110</v>
      </c>
      <c r="B94" s="13" t="s">
        <v>101</v>
      </c>
      <c r="C94" s="13" t="s">
        <v>16</v>
      </c>
      <c r="D94" s="13" t="s">
        <v>117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 t="s">
        <v>111</v>
      </c>
      <c r="T94" s="13"/>
      <c r="U94" s="14"/>
      <c r="V94" s="14"/>
      <c r="W94" s="14"/>
      <c r="X94" s="14"/>
      <c r="Y94" s="12"/>
      <c r="Z94" s="15"/>
      <c r="AA94" s="15"/>
      <c r="AB94" s="15"/>
      <c r="AC94" s="15"/>
      <c r="AD94" s="15"/>
      <c r="AE94" s="15">
        <v>5988743.7199999997</v>
      </c>
      <c r="AF94" s="15"/>
      <c r="AG94" s="15"/>
      <c r="AH94" s="15"/>
      <c r="AI94" s="15">
        <v>5988743.7199999997</v>
      </c>
      <c r="AJ94" s="15">
        <f t="shared" si="1"/>
        <v>5988.7437199999995</v>
      </c>
      <c r="AK94" s="15">
        <v>5988743.7199999997</v>
      </c>
    </row>
    <row r="95" spans="1:37" ht="31.5" x14ac:dyDescent="0.25">
      <c r="A95" s="12" t="s">
        <v>25</v>
      </c>
      <c r="B95" s="13" t="s">
        <v>101</v>
      </c>
      <c r="C95" s="13" t="s">
        <v>16</v>
      </c>
      <c r="D95" s="13" t="s">
        <v>117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 t="s">
        <v>26</v>
      </c>
      <c r="T95" s="13"/>
      <c r="U95" s="14"/>
      <c r="V95" s="14"/>
      <c r="W95" s="14"/>
      <c r="X95" s="14"/>
      <c r="Y95" s="12"/>
      <c r="Z95" s="15"/>
      <c r="AA95" s="15"/>
      <c r="AB95" s="15"/>
      <c r="AC95" s="15"/>
      <c r="AD95" s="15"/>
      <c r="AE95" s="15">
        <v>599701</v>
      </c>
      <c r="AF95" s="15"/>
      <c r="AG95" s="15"/>
      <c r="AH95" s="15"/>
      <c r="AI95" s="15">
        <v>599701</v>
      </c>
      <c r="AJ95" s="15">
        <f t="shared" si="1"/>
        <v>599.70100000000002</v>
      </c>
      <c r="AK95" s="15">
        <v>599701</v>
      </c>
    </row>
    <row r="96" spans="1:37" ht="15.75" x14ac:dyDescent="0.25">
      <c r="A96" s="5" t="s">
        <v>118</v>
      </c>
      <c r="B96" s="4" t="s">
        <v>101</v>
      </c>
      <c r="C96" s="4" t="s">
        <v>65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6"/>
      <c r="V96" s="6"/>
      <c r="W96" s="6"/>
      <c r="X96" s="6"/>
      <c r="Y96" s="5"/>
      <c r="Z96" s="7">
        <v>2581230</v>
      </c>
      <c r="AA96" s="7"/>
      <c r="AB96" s="7"/>
      <c r="AC96" s="7"/>
      <c r="AD96" s="7">
        <v>2581230</v>
      </c>
      <c r="AE96" s="7">
        <v>714306.66</v>
      </c>
      <c r="AF96" s="7"/>
      <c r="AG96" s="7"/>
      <c r="AH96" s="7"/>
      <c r="AI96" s="7">
        <v>714306.66</v>
      </c>
      <c r="AJ96" s="7">
        <f t="shared" si="1"/>
        <v>3295.5366600000002</v>
      </c>
      <c r="AK96" s="7">
        <v>3295536.66</v>
      </c>
    </row>
    <row r="97" spans="1:37" ht="78.75" x14ac:dyDescent="0.25">
      <c r="A97" s="8" t="s">
        <v>119</v>
      </c>
      <c r="B97" s="9" t="s">
        <v>101</v>
      </c>
      <c r="C97" s="9" t="s">
        <v>65</v>
      </c>
      <c r="D97" s="9" t="s">
        <v>120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10"/>
      <c r="V97" s="10"/>
      <c r="W97" s="10"/>
      <c r="X97" s="10"/>
      <c r="Y97" s="8"/>
      <c r="Z97" s="11">
        <v>121230</v>
      </c>
      <c r="AA97" s="11"/>
      <c r="AB97" s="11"/>
      <c r="AC97" s="11"/>
      <c r="AD97" s="11">
        <v>121230</v>
      </c>
      <c r="AE97" s="11"/>
      <c r="AF97" s="11"/>
      <c r="AG97" s="11"/>
      <c r="AH97" s="11"/>
      <c r="AI97" s="11"/>
      <c r="AJ97" s="11">
        <f t="shared" si="1"/>
        <v>121.23</v>
      </c>
      <c r="AK97" s="11">
        <v>121230</v>
      </c>
    </row>
    <row r="98" spans="1:37" ht="15.75" x14ac:dyDescent="0.25">
      <c r="A98" s="12" t="s">
        <v>43</v>
      </c>
      <c r="B98" s="13" t="s">
        <v>101</v>
      </c>
      <c r="C98" s="13" t="s">
        <v>65</v>
      </c>
      <c r="D98" s="13" t="s">
        <v>120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 t="s">
        <v>44</v>
      </c>
      <c r="T98" s="13"/>
      <c r="U98" s="14"/>
      <c r="V98" s="14"/>
      <c r="W98" s="14"/>
      <c r="X98" s="14"/>
      <c r="Y98" s="12"/>
      <c r="Z98" s="15">
        <v>121230</v>
      </c>
      <c r="AA98" s="15"/>
      <c r="AB98" s="15"/>
      <c r="AC98" s="15"/>
      <c r="AD98" s="15">
        <v>121230</v>
      </c>
      <c r="AE98" s="15"/>
      <c r="AF98" s="15"/>
      <c r="AG98" s="15"/>
      <c r="AH98" s="15"/>
      <c r="AI98" s="15"/>
      <c r="AJ98" s="15">
        <f t="shared" si="1"/>
        <v>121.23</v>
      </c>
      <c r="AK98" s="15">
        <v>121230</v>
      </c>
    </row>
    <row r="99" spans="1:37" ht="31.5" x14ac:dyDescent="0.25">
      <c r="A99" s="8" t="s">
        <v>121</v>
      </c>
      <c r="B99" s="9" t="s">
        <v>101</v>
      </c>
      <c r="C99" s="9" t="s">
        <v>65</v>
      </c>
      <c r="D99" s="9" t="s">
        <v>122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10"/>
      <c r="V99" s="10"/>
      <c r="W99" s="10"/>
      <c r="X99" s="10"/>
      <c r="Y99" s="8"/>
      <c r="Z99" s="11">
        <v>2460000</v>
      </c>
      <c r="AA99" s="11"/>
      <c r="AB99" s="11"/>
      <c r="AC99" s="11"/>
      <c r="AD99" s="11">
        <v>2460000</v>
      </c>
      <c r="AE99" s="11">
        <v>554530.4</v>
      </c>
      <c r="AF99" s="11"/>
      <c r="AG99" s="11"/>
      <c r="AH99" s="11"/>
      <c r="AI99" s="11">
        <v>554530.4</v>
      </c>
      <c r="AJ99" s="11">
        <f t="shared" si="1"/>
        <v>3014.5304000000001</v>
      </c>
      <c r="AK99" s="11">
        <v>3014530.4</v>
      </c>
    </row>
    <row r="100" spans="1:37" ht="47.25" x14ac:dyDescent="0.25">
      <c r="A100" s="12" t="s">
        <v>23</v>
      </c>
      <c r="B100" s="13" t="s">
        <v>101</v>
      </c>
      <c r="C100" s="13" t="s">
        <v>65</v>
      </c>
      <c r="D100" s="13" t="s">
        <v>122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 t="s">
        <v>24</v>
      </c>
      <c r="T100" s="13"/>
      <c r="U100" s="14"/>
      <c r="V100" s="14"/>
      <c r="W100" s="14"/>
      <c r="X100" s="14"/>
      <c r="Y100" s="12"/>
      <c r="Z100" s="15">
        <v>2460000</v>
      </c>
      <c r="AA100" s="15"/>
      <c r="AB100" s="15"/>
      <c r="AC100" s="15"/>
      <c r="AD100" s="15">
        <v>2460000</v>
      </c>
      <c r="AE100" s="15">
        <v>554530.4</v>
      </c>
      <c r="AF100" s="15"/>
      <c r="AG100" s="15"/>
      <c r="AH100" s="15"/>
      <c r="AI100" s="15">
        <v>554530.4</v>
      </c>
      <c r="AJ100" s="15">
        <f t="shared" si="1"/>
        <v>3014.5304000000001</v>
      </c>
      <c r="AK100" s="15">
        <v>3014530.4</v>
      </c>
    </row>
    <row r="101" spans="1:37" ht="47.25" x14ac:dyDescent="0.25">
      <c r="A101" s="8" t="s">
        <v>123</v>
      </c>
      <c r="B101" s="9" t="s">
        <v>101</v>
      </c>
      <c r="C101" s="9" t="s">
        <v>65</v>
      </c>
      <c r="D101" s="9" t="s">
        <v>124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10"/>
      <c r="V101" s="10"/>
      <c r="W101" s="10"/>
      <c r="X101" s="10"/>
      <c r="Y101" s="8"/>
      <c r="Z101" s="11"/>
      <c r="AA101" s="11"/>
      <c r="AB101" s="11"/>
      <c r="AC101" s="11"/>
      <c r="AD101" s="11"/>
      <c r="AE101" s="11">
        <v>159776.26</v>
      </c>
      <c r="AF101" s="11"/>
      <c r="AG101" s="11"/>
      <c r="AH101" s="11"/>
      <c r="AI101" s="11">
        <v>159776.26</v>
      </c>
      <c r="AJ101" s="11">
        <f t="shared" si="1"/>
        <v>159.77626000000001</v>
      </c>
      <c r="AK101" s="11">
        <v>159776.26</v>
      </c>
    </row>
    <row r="102" spans="1:37" ht="47.25" x14ac:dyDescent="0.25">
      <c r="A102" s="12" t="s">
        <v>23</v>
      </c>
      <c r="B102" s="13" t="s">
        <v>101</v>
      </c>
      <c r="C102" s="13" t="s">
        <v>65</v>
      </c>
      <c r="D102" s="13" t="s">
        <v>124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 t="s">
        <v>24</v>
      </c>
      <c r="T102" s="13"/>
      <c r="U102" s="14"/>
      <c r="V102" s="14"/>
      <c r="W102" s="14"/>
      <c r="X102" s="14"/>
      <c r="Y102" s="12"/>
      <c r="Z102" s="15"/>
      <c r="AA102" s="15"/>
      <c r="AB102" s="15"/>
      <c r="AC102" s="15"/>
      <c r="AD102" s="15"/>
      <c r="AE102" s="15">
        <v>159776.26</v>
      </c>
      <c r="AF102" s="15"/>
      <c r="AG102" s="15"/>
      <c r="AH102" s="15"/>
      <c r="AI102" s="15">
        <v>159776.26</v>
      </c>
      <c r="AJ102" s="15">
        <f t="shared" si="1"/>
        <v>159.77626000000001</v>
      </c>
      <c r="AK102" s="15">
        <v>159776.26</v>
      </c>
    </row>
    <row r="103" spans="1:37" ht="15.75" x14ac:dyDescent="0.25">
      <c r="A103" s="5" t="s">
        <v>125</v>
      </c>
      <c r="B103" s="4" t="s">
        <v>101</v>
      </c>
      <c r="C103" s="4" t="s">
        <v>67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6"/>
      <c r="V103" s="6"/>
      <c r="W103" s="6"/>
      <c r="X103" s="6"/>
      <c r="Y103" s="5"/>
      <c r="Z103" s="7">
        <v>12728000</v>
      </c>
      <c r="AA103" s="7"/>
      <c r="AB103" s="7">
        <v>5690000</v>
      </c>
      <c r="AC103" s="7"/>
      <c r="AD103" s="7">
        <v>7038000</v>
      </c>
      <c r="AE103" s="7">
        <v>12632968.27</v>
      </c>
      <c r="AF103" s="7">
        <v>2825628.08</v>
      </c>
      <c r="AG103" s="7">
        <v>6216595.54</v>
      </c>
      <c r="AH103" s="7"/>
      <c r="AI103" s="7">
        <v>3590744.65</v>
      </c>
      <c r="AJ103" s="7">
        <f t="shared" si="1"/>
        <v>25360.968270000001</v>
      </c>
      <c r="AK103" s="7">
        <v>25360968.27</v>
      </c>
    </row>
    <row r="104" spans="1:37" ht="31.5" x14ac:dyDescent="0.25">
      <c r="A104" s="8" t="s">
        <v>126</v>
      </c>
      <c r="B104" s="9" t="s">
        <v>101</v>
      </c>
      <c r="C104" s="9" t="s">
        <v>67</v>
      </c>
      <c r="D104" s="9" t="s">
        <v>127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10"/>
      <c r="V104" s="10"/>
      <c r="W104" s="10"/>
      <c r="X104" s="10"/>
      <c r="Y104" s="8"/>
      <c r="Z104" s="11"/>
      <c r="AA104" s="11"/>
      <c r="AB104" s="11"/>
      <c r="AC104" s="11"/>
      <c r="AD104" s="11"/>
      <c r="AE104" s="11">
        <v>9998815.5500000007</v>
      </c>
      <c r="AF104" s="11">
        <v>2825628.08</v>
      </c>
      <c r="AG104" s="11">
        <v>6173187.4699999997</v>
      </c>
      <c r="AH104" s="11"/>
      <c r="AI104" s="11">
        <v>1000000</v>
      </c>
      <c r="AJ104" s="11">
        <f t="shared" si="1"/>
        <v>9998.8155500000012</v>
      </c>
      <c r="AK104" s="11">
        <v>9998815.5500000007</v>
      </c>
    </row>
    <row r="105" spans="1:37" ht="47.25" x14ac:dyDescent="0.25">
      <c r="A105" s="12" t="s">
        <v>23</v>
      </c>
      <c r="B105" s="13" t="s">
        <v>101</v>
      </c>
      <c r="C105" s="13" t="s">
        <v>67</v>
      </c>
      <c r="D105" s="13" t="s">
        <v>127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 t="s">
        <v>24</v>
      </c>
      <c r="T105" s="13"/>
      <c r="U105" s="14"/>
      <c r="V105" s="14"/>
      <c r="W105" s="14"/>
      <c r="X105" s="14"/>
      <c r="Y105" s="12"/>
      <c r="Z105" s="15"/>
      <c r="AA105" s="15"/>
      <c r="AB105" s="15"/>
      <c r="AC105" s="15"/>
      <c r="AD105" s="15"/>
      <c r="AE105" s="15">
        <v>9998815.5500000007</v>
      </c>
      <c r="AF105" s="15">
        <v>2825628.08</v>
      </c>
      <c r="AG105" s="15">
        <v>6173187.4699999997</v>
      </c>
      <c r="AH105" s="15"/>
      <c r="AI105" s="15">
        <v>1000000</v>
      </c>
      <c r="AJ105" s="15">
        <f t="shared" si="1"/>
        <v>9998.8155500000012</v>
      </c>
      <c r="AK105" s="15">
        <v>9998815.5500000007</v>
      </c>
    </row>
    <row r="106" spans="1:37" ht="15.75" x14ac:dyDescent="0.25">
      <c r="A106" s="8" t="s">
        <v>128</v>
      </c>
      <c r="B106" s="9" t="s">
        <v>101</v>
      </c>
      <c r="C106" s="9" t="s">
        <v>67</v>
      </c>
      <c r="D106" s="9" t="s">
        <v>129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10"/>
      <c r="V106" s="10"/>
      <c r="W106" s="10"/>
      <c r="X106" s="10"/>
      <c r="Y106" s="8"/>
      <c r="Z106" s="11">
        <v>4600000</v>
      </c>
      <c r="AA106" s="11"/>
      <c r="AB106" s="11"/>
      <c r="AC106" s="11"/>
      <c r="AD106" s="11">
        <v>4600000</v>
      </c>
      <c r="AE106" s="11">
        <v>2258682.94</v>
      </c>
      <c r="AF106" s="11"/>
      <c r="AG106" s="11"/>
      <c r="AH106" s="11"/>
      <c r="AI106" s="11">
        <v>2258682.94</v>
      </c>
      <c r="AJ106" s="11">
        <f t="shared" si="1"/>
        <v>6858.6829400000006</v>
      </c>
      <c r="AK106" s="11">
        <v>6858682.9400000004</v>
      </c>
    </row>
    <row r="107" spans="1:37" ht="47.25" x14ac:dyDescent="0.25">
      <c r="A107" s="12" t="s">
        <v>23</v>
      </c>
      <c r="B107" s="13" t="s">
        <v>101</v>
      </c>
      <c r="C107" s="13" t="s">
        <v>67</v>
      </c>
      <c r="D107" s="13" t="s">
        <v>129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 t="s">
        <v>24</v>
      </c>
      <c r="T107" s="13"/>
      <c r="U107" s="14"/>
      <c r="V107" s="14"/>
      <c r="W107" s="14"/>
      <c r="X107" s="14"/>
      <c r="Y107" s="12"/>
      <c r="Z107" s="15">
        <v>4600000</v>
      </c>
      <c r="AA107" s="15"/>
      <c r="AB107" s="15"/>
      <c r="AC107" s="15"/>
      <c r="AD107" s="15">
        <v>4600000</v>
      </c>
      <c r="AE107" s="15">
        <v>2258682.94</v>
      </c>
      <c r="AF107" s="15"/>
      <c r="AG107" s="15"/>
      <c r="AH107" s="15"/>
      <c r="AI107" s="15">
        <v>2258682.94</v>
      </c>
      <c r="AJ107" s="15">
        <f t="shared" si="1"/>
        <v>6858.6829400000006</v>
      </c>
      <c r="AK107" s="15">
        <v>6858682.9400000004</v>
      </c>
    </row>
    <row r="108" spans="1:37" ht="15.75" x14ac:dyDescent="0.25">
      <c r="A108" s="8" t="s">
        <v>130</v>
      </c>
      <c r="B108" s="9" t="s">
        <v>101</v>
      </c>
      <c r="C108" s="9" t="s">
        <v>67</v>
      </c>
      <c r="D108" s="9" t="s">
        <v>131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10"/>
      <c r="V108" s="10"/>
      <c r="W108" s="10"/>
      <c r="X108" s="10"/>
      <c r="Y108" s="8"/>
      <c r="Z108" s="11">
        <v>1610000</v>
      </c>
      <c r="AA108" s="11"/>
      <c r="AB108" s="11"/>
      <c r="AC108" s="11"/>
      <c r="AD108" s="11">
        <v>1610000</v>
      </c>
      <c r="AE108" s="11">
        <v>-237650.43</v>
      </c>
      <c r="AF108" s="11"/>
      <c r="AG108" s="11"/>
      <c r="AH108" s="11"/>
      <c r="AI108" s="11">
        <v>-237650.43</v>
      </c>
      <c r="AJ108" s="11">
        <f t="shared" si="1"/>
        <v>1372.3495700000001</v>
      </c>
      <c r="AK108" s="11">
        <v>1372349.57</v>
      </c>
    </row>
    <row r="109" spans="1:37" ht="47.25" x14ac:dyDescent="0.25">
      <c r="A109" s="12" t="s">
        <v>23</v>
      </c>
      <c r="B109" s="13" t="s">
        <v>101</v>
      </c>
      <c r="C109" s="13" t="s">
        <v>67</v>
      </c>
      <c r="D109" s="13" t="s">
        <v>131</v>
      </c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 t="s">
        <v>24</v>
      </c>
      <c r="T109" s="13"/>
      <c r="U109" s="14"/>
      <c r="V109" s="14"/>
      <c r="W109" s="14"/>
      <c r="X109" s="14"/>
      <c r="Y109" s="12"/>
      <c r="Z109" s="15">
        <v>1610000</v>
      </c>
      <c r="AA109" s="15"/>
      <c r="AB109" s="15"/>
      <c r="AC109" s="15"/>
      <c r="AD109" s="15">
        <v>1610000</v>
      </c>
      <c r="AE109" s="15">
        <v>-237650.43</v>
      </c>
      <c r="AF109" s="15"/>
      <c r="AG109" s="15"/>
      <c r="AH109" s="15"/>
      <c r="AI109" s="15">
        <v>-237650.43</v>
      </c>
      <c r="AJ109" s="15">
        <f t="shared" si="1"/>
        <v>1372.3495700000001</v>
      </c>
      <c r="AK109" s="15">
        <v>1372349.57</v>
      </c>
    </row>
    <row r="110" spans="1:37" ht="31.5" x14ac:dyDescent="0.25">
      <c r="A110" s="8" t="s">
        <v>132</v>
      </c>
      <c r="B110" s="9" t="s">
        <v>101</v>
      </c>
      <c r="C110" s="9" t="s">
        <v>67</v>
      </c>
      <c r="D110" s="9" t="s">
        <v>133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0"/>
      <c r="V110" s="10"/>
      <c r="W110" s="10"/>
      <c r="X110" s="10"/>
      <c r="Y110" s="8"/>
      <c r="Z110" s="11">
        <v>160000</v>
      </c>
      <c r="AA110" s="11"/>
      <c r="AB110" s="11"/>
      <c r="AC110" s="11"/>
      <c r="AD110" s="11">
        <v>160000</v>
      </c>
      <c r="AE110" s="11">
        <v>-98563.23</v>
      </c>
      <c r="AF110" s="11"/>
      <c r="AG110" s="11"/>
      <c r="AH110" s="11"/>
      <c r="AI110" s="11">
        <v>-98563.23</v>
      </c>
      <c r="AJ110" s="11">
        <f t="shared" si="1"/>
        <v>61.436769999999996</v>
      </c>
      <c r="AK110" s="11">
        <v>61436.77</v>
      </c>
    </row>
    <row r="111" spans="1:37" ht="47.25" x14ac:dyDescent="0.25">
      <c r="A111" s="12" t="s">
        <v>23</v>
      </c>
      <c r="B111" s="13" t="s">
        <v>101</v>
      </c>
      <c r="C111" s="13" t="s">
        <v>67</v>
      </c>
      <c r="D111" s="13" t="s">
        <v>133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 t="s">
        <v>24</v>
      </c>
      <c r="T111" s="13"/>
      <c r="U111" s="14"/>
      <c r="V111" s="14"/>
      <c r="W111" s="14"/>
      <c r="X111" s="14"/>
      <c r="Y111" s="12"/>
      <c r="Z111" s="15">
        <v>160000</v>
      </c>
      <c r="AA111" s="15"/>
      <c r="AB111" s="15"/>
      <c r="AC111" s="15"/>
      <c r="AD111" s="15">
        <v>160000</v>
      </c>
      <c r="AE111" s="15">
        <v>-98563.23</v>
      </c>
      <c r="AF111" s="15"/>
      <c r="AG111" s="15"/>
      <c r="AH111" s="15"/>
      <c r="AI111" s="15">
        <v>-98563.23</v>
      </c>
      <c r="AJ111" s="15">
        <f t="shared" si="1"/>
        <v>61.436769999999996</v>
      </c>
      <c r="AK111" s="15">
        <v>61436.77</v>
      </c>
    </row>
    <row r="112" spans="1:37" ht="63" x14ac:dyDescent="0.25">
      <c r="A112" s="8" t="s">
        <v>134</v>
      </c>
      <c r="B112" s="9" t="s">
        <v>101</v>
      </c>
      <c r="C112" s="9" t="s">
        <v>67</v>
      </c>
      <c r="D112" s="9" t="s">
        <v>135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0"/>
      <c r="V112" s="10"/>
      <c r="W112" s="10"/>
      <c r="X112" s="10"/>
      <c r="Y112" s="8"/>
      <c r="Z112" s="11">
        <v>1158000</v>
      </c>
      <c r="AA112" s="11"/>
      <c r="AB112" s="11">
        <v>1100000</v>
      </c>
      <c r="AC112" s="11"/>
      <c r="AD112" s="11">
        <v>58000</v>
      </c>
      <c r="AE112" s="11"/>
      <c r="AF112" s="11"/>
      <c r="AG112" s="11"/>
      <c r="AH112" s="11"/>
      <c r="AI112" s="11"/>
      <c r="AJ112" s="11">
        <f t="shared" si="1"/>
        <v>1158</v>
      </c>
      <c r="AK112" s="11">
        <v>1158000</v>
      </c>
    </row>
    <row r="113" spans="1:37" ht="47.25" x14ac:dyDescent="0.25">
      <c r="A113" s="12" t="s">
        <v>23</v>
      </c>
      <c r="B113" s="13" t="s">
        <v>101</v>
      </c>
      <c r="C113" s="13" t="s">
        <v>67</v>
      </c>
      <c r="D113" s="13" t="s">
        <v>135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 t="s">
        <v>24</v>
      </c>
      <c r="T113" s="13"/>
      <c r="U113" s="14"/>
      <c r="V113" s="14"/>
      <c r="W113" s="14"/>
      <c r="X113" s="14"/>
      <c r="Y113" s="12"/>
      <c r="Z113" s="15">
        <v>1158000</v>
      </c>
      <c r="AA113" s="15"/>
      <c r="AB113" s="15">
        <v>1100000</v>
      </c>
      <c r="AC113" s="15"/>
      <c r="AD113" s="15">
        <v>58000</v>
      </c>
      <c r="AE113" s="15"/>
      <c r="AF113" s="15"/>
      <c r="AG113" s="15"/>
      <c r="AH113" s="15"/>
      <c r="AI113" s="15"/>
      <c r="AJ113" s="15">
        <f t="shared" si="1"/>
        <v>1158</v>
      </c>
      <c r="AK113" s="15">
        <v>1158000</v>
      </c>
    </row>
    <row r="114" spans="1:37" ht="47.25" x14ac:dyDescent="0.25">
      <c r="A114" s="8" t="s">
        <v>136</v>
      </c>
      <c r="B114" s="9" t="s">
        <v>101</v>
      </c>
      <c r="C114" s="9" t="s">
        <v>67</v>
      </c>
      <c r="D114" s="9" t="s">
        <v>137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0"/>
      <c r="V114" s="10"/>
      <c r="W114" s="10"/>
      <c r="X114" s="10"/>
      <c r="Y114" s="8"/>
      <c r="Z114" s="11">
        <v>100000</v>
      </c>
      <c r="AA114" s="11"/>
      <c r="AB114" s="11"/>
      <c r="AC114" s="11"/>
      <c r="AD114" s="11">
        <v>100000</v>
      </c>
      <c r="AE114" s="11"/>
      <c r="AF114" s="11"/>
      <c r="AG114" s="11"/>
      <c r="AH114" s="11"/>
      <c r="AI114" s="11"/>
      <c r="AJ114" s="11">
        <f t="shared" si="1"/>
        <v>100</v>
      </c>
      <c r="AK114" s="11">
        <v>100000</v>
      </c>
    </row>
    <row r="115" spans="1:37" ht="47.25" x14ac:dyDescent="0.25">
      <c r="A115" s="12" t="s">
        <v>23</v>
      </c>
      <c r="B115" s="13" t="s">
        <v>101</v>
      </c>
      <c r="C115" s="13" t="s">
        <v>67</v>
      </c>
      <c r="D115" s="13" t="s">
        <v>137</v>
      </c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 t="s">
        <v>24</v>
      </c>
      <c r="T115" s="13"/>
      <c r="U115" s="14"/>
      <c r="V115" s="14"/>
      <c r="W115" s="14"/>
      <c r="X115" s="14"/>
      <c r="Y115" s="12"/>
      <c r="Z115" s="15">
        <v>100000</v>
      </c>
      <c r="AA115" s="15"/>
      <c r="AB115" s="15"/>
      <c r="AC115" s="15"/>
      <c r="AD115" s="15">
        <v>100000</v>
      </c>
      <c r="AE115" s="15"/>
      <c r="AF115" s="15"/>
      <c r="AG115" s="15"/>
      <c r="AH115" s="15"/>
      <c r="AI115" s="15"/>
      <c r="AJ115" s="15">
        <f t="shared" si="1"/>
        <v>100</v>
      </c>
      <c r="AK115" s="15">
        <v>100000</v>
      </c>
    </row>
    <row r="116" spans="1:37" ht="47.25" x14ac:dyDescent="0.25">
      <c r="A116" s="8" t="s">
        <v>138</v>
      </c>
      <c r="B116" s="9" t="s">
        <v>101</v>
      </c>
      <c r="C116" s="9" t="s">
        <v>67</v>
      </c>
      <c r="D116" s="9" t="s">
        <v>139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0"/>
      <c r="V116" s="10"/>
      <c r="W116" s="10"/>
      <c r="X116" s="10"/>
      <c r="Y116" s="8"/>
      <c r="Z116" s="11">
        <v>5100000</v>
      </c>
      <c r="AA116" s="11"/>
      <c r="AB116" s="11">
        <v>4590000</v>
      </c>
      <c r="AC116" s="11"/>
      <c r="AD116" s="11">
        <v>510000</v>
      </c>
      <c r="AE116" s="11">
        <v>-2315899.52</v>
      </c>
      <c r="AF116" s="11"/>
      <c r="AG116" s="11">
        <v>-2075900</v>
      </c>
      <c r="AH116" s="11"/>
      <c r="AI116" s="11">
        <v>-239999.52</v>
      </c>
      <c r="AJ116" s="11">
        <f t="shared" si="1"/>
        <v>2784.1004800000001</v>
      </c>
      <c r="AK116" s="11">
        <v>2784100.48</v>
      </c>
    </row>
    <row r="117" spans="1:37" ht="47.25" x14ac:dyDescent="0.25">
      <c r="A117" s="12" t="s">
        <v>23</v>
      </c>
      <c r="B117" s="13" t="s">
        <v>101</v>
      </c>
      <c r="C117" s="13" t="s">
        <v>67</v>
      </c>
      <c r="D117" s="13" t="s">
        <v>139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 t="s">
        <v>24</v>
      </c>
      <c r="T117" s="13"/>
      <c r="U117" s="14"/>
      <c r="V117" s="14"/>
      <c r="W117" s="14"/>
      <c r="X117" s="14"/>
      <c r="Y117" s="12"/>
      <c r="Z117" s="15">
        <v>5100000</v>
      </c>
      <c r="AA117" s="15"/>
      <c r="AB117" s="15">
        <v>4590000</v>
      </c>
      <c r="AC117" s="15"/>
      <c r="AD117" s="15">
        <v>510000</v>
      </c>
      <c r="AE117" s="15">
        <v>-2315899.52</v>
      </c>
      <c r="AF117" s="15"/>
      <c r="AG117" s="15">
        <v>-2075900</v>
      </c>
      <c r="AH117" s="15"/>
      <c r="AI117" s="15">
        <v>-239999.52</v>
      </c>
      <c r="AJ117" s="15">
        <f t="shared" si="1"/>
        <v>2784.1004800000001</v>
      </c>
      <c r="AK117" s="15">
        <v>2784100.48</v>
      </c>
    </row>
    <row r="118" spans="1:37" ht="15.75" x14ac:dyDescent="0.25">
      <c r="A118" s="8" t="s">
        <v>140</v>
      </c>
      <c r="B118" s="9" t="s">
        <v>101</v>
      </c>
      <c r="C118" s="9" t="s">
        <v>67</v>
      </c>
      <c r="D118" s="9" t="s">
        <v>141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10"/>
      <c r="V118" s="10"/>
      <c r="W118" s="10"/>
      <c r="X118" s="10"/>
      <c r="Y118" s="8"/>
      <c r="Z118" s="11"/>
      <c r="AA118" s="11"/>
      <c r="AB118" s="11"/>
      <c r="AC118" s="11"/>
      <c r="AD118" s="11"/>
      <c r="AE118" s="11">
        <v>3027582.96</v>
      </c>
      <c r="AF118" s="11"/>
      <c r="AG118" s="11">
        <v>2119308.0699999998</v>
      </c>
      <c r="AH118" s="11"/>
      <c r="AI118" s="11">
        <v>908274.89</v>
      </c>
      <c r="AJ118" s="11">
        <f t="shared" si="1"/>
        <v>3027.5829600000002</v>
      </c>
      <c r="AK118" s="11">
        <v>3027582.96</v>
      </c>
    </row>
    <row r="119" spans="1:37" ht="47.25" x14ac:dyDescent="0.25">
      <c r="A119" s="12" t="s">
        <v>23</v>
      </c>
      <c r="B119" s="13" t="s">
        <v>101</v>
      </c>
      <c r="C119" s="13" t="s">
        <v>67</v>
      </c>
      <c r="D119" s="13" t="s">
        <v>141</v>
      </c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 t="s">
        <v>24</v>
      </c>
      <c r="T119" s="13"/>
      <c r="U119" s="14"/>
      <c r="V119" s="14"/>
      <c r="W119" s="14"/>
      <c r="X119" s="14"/>
      <c r="Y119" s="12"/>
      <c r="Z119" s="15"/>
      <c r="AA119" s="15"/>
      <c r="AB119" s="15"/>
      <c r="AC119" s="15"/>
      <c r="AD119" s="15"/>
      <c r="AE119" s="15">
        <v>3027582.96</v>
      </c>
      <c r="AF119" s="15"/>
      <c r="AG119" s="15">
        <v>2119308.0699999998</v>
      </c>
      <c r="AH119" s="15"/>
      <c r="AI119" s="15">
        <v>908274.89</v>
      </c>
      <c r="AJ119" s="15">
        <f t="shared" si="1"/>
        <v>3027.5829600000002</v>
      </c>
      <c r="AK119" s="15">
        <v>3027582.96</v>
      </c>
    </row>
    <row r="120" spans="1:37" ht="15.75" x14ac:dyDescent="0.25">
      <c r="A120" s="5" t="s">
        <v>143</v>
      </c>
      <c r="B120" s="4" t="s">
        <v>142</v>
      </c>
      <c r="C120" s="4" t="s">
        <v>17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6"/>
      <c r="V120" s="6"/>
      <c r="W120" s="6"/>
      <c r="X120" s="6"/>
      <c r="Y120" s="5"/>
      <c r="Z120" s="7">
        <v>6359954.21</v>
      </c>
      <c r="AA120" s="7"/>
      <c r="AB120" s="7"/>
      <c r="AC120" s="7"/>
      <c r="AD120" s="7">
        <v>6359954.21</v>
      </c>
      <c r="AE120" s="7">
        <v>-81577.05</v>
      </c>
      <c r="AF120" s="7"/>
      <c r="AG120" s="7"/>
      <c r="AH120" s="7"/>
      <c r="AI120" s="7">
        <v>-81577.05</v>
      </c>
      <c r="AJ120" s="7">
        <f t="shared" si="1"/>
        <v>6278.37716</v>
      </c>
      <c r="AK120" s="7">
        <v>6278377.1600000001</v>
      </c>
    </row>
    <row r="121" spans="1:37" ht="47.25" x14ac:dyDescent="0.25">
      <c r="A121" s="5" t="s">
        <v>144</v>
      </c>
      <c r="B121" s="4" t="s">
        <v>142</v>
      </c>
      <c r="C121" s="4" t="s">
        <v>101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6"/>
      <c r="V121" s="6"/>
      <c r="W121" s="6"/>
      <c r="X121" s="6"/>
      <c r="Y121" s="5"/>
      <c r="Z121" s="7"/>
      <c r="AA121" s="7"/>
      <c r="AB121" s="7"/>
      <c r="AC121" s="7"/>
      <c r="AD121" s="7"/>
      <c r="AE121" s="7">
        <v>34000</v>
      </c>
      <c r="AF121" s="7"/>
      <c r="AG121" s="7"/>
      <c r="AH121" s="7"/>
      <c r="AI121" s="7">
        <v>34000</v>
      </c>
      <c r="AJ121" s="7">
        <f t="shared" si="1"/>
        <v>34</v>
      </c>
      <c r="AK121" s="7">
        <v>34000</v>
      </c>
    </row>
    <row r="122" spans="1:37" ht="47.25" x14ac:dyDescent="0.25">
      <c r="A122" s="8" t="s">
        <v>145</v>
      </c>
      <c r="B122" s="9" t="s">
        <v>142</v>
      </c>
      <c r="C122" s="9" t="s">
        <v>101</v>
      </c>
      <c r="D122" s="9" t="s">
        <v>146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10"/>
      <c r="V122" s="10"/>
      <c r="W122" s="10"/>
      <c r="X122" s="10"/>
      <c r="Y122" s="8"/>
      <c r="Z122" s="11"/>
      <c r="AA122" s="11"/>
      <c r="AB122" s="11"/>
      <c r="AC122" s="11"/>
      <c r="AD122" s="11"/>
      <c r="AE122" s="11">
        <v>34000</v>
      </c>
      <c r="AF122" s="11"/>
      <c r="AG122" s="11"/>
      <c r="AH122" s="11"/>
      <c r="AI122" s="11">
        <v>34000</v>
      </c>
      <c r="AJ122" s="11">
        <f t="shared" si="1"/>
        <v>34</v>
      </c>
      <c r="AK122" s="11">
        <v>34000</v>
      </c>
    </row>
    <row r="123" spans="1:37" ht="47.25" x14ac:dyDescent="0.25">
      <c r="A123" s="12" t="s">
        <v>23</v>
      </c>
      <c r="B123" s="13" t="s">
        <v>142</v>
      </c>
      <c r="C123" s="13" t="s">
        <v>101</v>
      </c>
      <c r="D123" s="13" t="s">
        <v>146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 t="s">
        <v>24</v>
      </c>
      <c r="T123" s="13"/>
      <c r="U123" s="14"/>
      <c r="V123" s="14"/>
      <c r="W123" s="14"/>
      <c r="X123" s="14"/>
      <c r="Y123" s="12"/>
      <c r="Z123" s="15"/>
      <c r="AA123" s="15"/>
      <c r="AB123" s="15"/>
      <c r="AC123" s="15"/>
      <c r="AD123" s="15"/>
      <c r="AE123" s="15">
        <v>34000</v>
      </c>
      <c r="AF123" s="15"/>
      <c r="AG123" s="15"/>
      <c r="AH123" s="15"/>
      <c r="AI123" s="15">
        <v>34000</v>
      </c>
      <c r="AJ123" s="15">
        <f t="shared" si="1"/>
        <v>34</v>
      </c>
      <c r="AK123" s="15">
        <v>34000</v>
      </c>
    </row>
    <row r="124" spans="1:37" ht="15.75" x14ac:dyDescent="0.25">
      <c r="A124" s="5" t="s">
        <v>147</v>
      </c>
      <c r="B124" s="4" t="s">
        <v>142</v>
      </c>
      <c r="C124" s="4" t="s">
        <v>142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6"/>
      <c r="V124" s="6"/>
      <c r="W124" s="6"/>
      <c r="X124" s="6"/>
      <c r="Y124" s="5"/>
      <c r="Z124" s="7">
        <v>6359954.21</v>
      </c>
      <c r="AA124" s="7"/>
      <c r="AB124" s="7"/>
      <c r="AC124" s="7"/>
      <c r="AD124" s="7">
        <v>6359954.21</v>
      </c>
      <c r="AE124" s="7">
        <v>-115577.05</v>
      </c>
      <c r="AF124" s="7"/>
      <c r="AG124" s="7"/>
      <c r="AH124" s="7"/>
      <c r="AI124" s="7">
        <v>-115577.05</v>
      </c>
      <c r="AJ124" s="7">
        <f t="shared" si="1"/>
        <v>6244.37716</v>
      </c>
      <c r="AK124" s="7">
        <v>6244377.1600000001</v>
      </c>
    </row>
    <row r="125" spans="1:37" ht="47.25" x14ac:dyDescent="0.25">
      <c r="A125" s="8" t="s">
        <v>145</v>
      </c>
      <c r="B125" s="9" t="s">
        <v>142</v>
      </c>
      <c r="C125" s="9" t="s">
        <v>142</v>
      </c>
      <c r="D125" s="9" t="s">
        <v>146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10"/>
      <c r="V125" s="10"/>
      <c r="W125" s="10"/>
      <c r="X125" s="10"/>
      <c r="Y125" s="8"/>
      <c r="Z125" s="11">
        <v>5689270.21</v>
      </c>
      <c r="AA125" s="11"/>
      <c r="AB125" s="11"/>
      <c r="AC125" s="11"/>
      <c r="AD125" s="11">
        <v>5689270.21</v>
      </c>
      <c r="AE125" s="11">
        <v>-98228.85</v>
      </c>
      <c r="AF125" s="11"/>
      <c r="AG125" s="11"/>
      <c r="AH125" s="11"/>
      <c r="AI125" s="11">
        <v>-98228.85</v>
      </c>
      <c r="AJ125" s="11">
        <f t="shared" si="1"/>
        <v>5591.0413600000002</v>
      </c>
      <c r="AK125" s="11">
        <v>5591041.3600000003</v>
      </c>
    </row>
    <row r="126" spans="1:37" ht="31.5" x14ac:dyDescent="0.25">
      <c r="A126" s="12" t="s">
        <v>148</v>
      </c>
      <c r="B126" s="13" t="s">
        <v>142</v>
      </c>
      <c r="C126" s="13" t="s">
        <v>142</v>
      </c>
      <c r="D126" s="13" t="s">
        <v>146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 t="s">
        <v>149</v>
      </c>
      <c r="T126" s="13"/>
      <c r="U126" s="14"/>
      <c r="V126" s="14"/>
      <c r="W126" s="14"/>
      <c r="X126" s="14"/>
      <c r="Y126" s="12"/>
      <c r="Z126" s="15">
        <v>5183870.21</v>
      </c>
      <c r="AA126" s="15"/>
      <c r="AB126" s="15"/>
      <c r="AC126" s="15"/>
      <c r="AD126" s="15">
        <v>5183870.21</v>
      </c>
      <c r="AE126" s="15">
        <v>6189.14</v>
      </c>
      <c r="AF126" s="15"/>
      <c r="AG126" s="15"/>
      <c r="AH126" s="15"/>
      <c r="AI126" s="15">
        <v>6189.14</v>
      </c>
      <c r="AJ126" s="15">
        <f t="shared" si="1"/>
        <v>5190.0593499999995</v>
      </c>
      <c r="AK126" s="15">
        <v>5190059.3499999996</v>
      </c>
    </row>
    <row r="127" spans="1:37" ht="47.25" x14ac:dyDescent="0.25">
      <c r="A127" s="12" t="s">
        <v>23</v>
      </c>
      <c r="B127" s="13" t="s">
        <v>142</v>
      </c>
      <c r="C127" s="13" t="s">
        <v>142</v>
      </c>
      <c r="D127" s="13" t="s">
        <v>146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 t="s">
        <v>24</v>
      </c>
      <c r="T127" s="13"/>
      <c r="U127" s="14"/>
      <c r="V127" s="14"/>
      <c r="W127" s="14"/>
      <c r="X127" s="14"/>
      <c r="Y127" s="12"/>
      <c r="Z127" s="15">
        <v>505400</v>
      </c>
      <c r="AA127" s="15"/>
      <c r="AB127" s="15"/>
      <c r="AC127" s="15"/>
      <c r="AD127" s="15">
        <v>505400</v>
      </c>
      <c r="AE127" s="15">
        <v>-104417.99</v>
      </c>
      <c r="AF127" s="15"/>
      <c r="AG127" s="15"/>
      <c r="AH127" s="15"/>
      <c r="AI127" s="15">
        <v>-104417.99</v>
      </c>
      <c r="AJ127" s="15">
        <f t="shared" si="1"/>
        <v>400.98201</v>
      </c>
      <c r="AK127" s="15">
        <v>400982.01</v>
      </c>
    </row>
    <row r="128" spans="1:37" ht="31.5" x14ac:dyDescent="0.25">
      <c r="A128" s="8" t="s">
        <v>150</v>
      </c>
      <c r="B128" s="9" t="s">
        <v>142</v>
      </c>
      <c r="C128" s="9" t="s">
        <v>142</v>
      </c>
      <c r="D128" s="9" t="s">
        <v>151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10"/>
      <c r="V128" s="10"/>
      <c r="W128" s="10"/>
      <c r="X128" s="10"/>
      <c r="Y128" s="8"/>
      <c r="Z128" s="11">
        <v>225400</v>
      </c>
      <c r="AA128" s="11"/>
      <c r="AB128" s="11"/>
      <c r="AC128" s="11"/>
      <c r="AD128" s="11">
        <v>225400</v>
      </c>
      <c r="AE128" s="11">
        <v>-69182.27</v>
      </c>
      <c r="AF128" s="11"/>
      <c r="AG128" s="11"/>
      <c r="AH128" s="11"/>
      <c r="AI128" s="11">
        <v>-69182.27</v>
      </c>
      <c r="AJ128" s="11">
        <f t="shared" si="1"/>
        <v>156.21773000000002</v>
      </c>
      <c r="AK128" s="11">
        <v>156217.73000000001</v>
      </c>
    </row>
    <row r="129" spans="1:37" ht="47.25" x14ac:dyDescent="0.25">
      <c r="A129" s="12" t="s">
        <v>23</v>
      </c>
      <c r="B129" s="13" t="s">
        <v>142</v>
      </c>
      <c r="C129" s="13" t="s">
        <v>142</v>
      </c>
      <c r="D129" s="13" t="s">
        <v>151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 t="s">
        <v>24</v>
      </c>
      <c r="T129" s="13"/>
      <c r="U129" s="14"/>
      <c r="V129" s="14"/>
      <c r="W129" s="14"/>
      <c r="X129" s="14"/>
      <c r="Y129" s="12"/>
      <c r="Z129" s="15">
        <v>225400</v>
      </c>
      <c r="AA129" s="15"/>
      <c r="AB129" s="15"/>
      <c r="AC129" s="15"/>
      <c r="AD129" s="15">
        <v>225400</v>
      </c>
      <c r="AE129" s="15">
        <v>-69182.27</v>
      </c>
      <c r="AF129" s="15"/>
      <c r="AG129" s="15"/>
      <c r="AH129" s="15"/>
      <c r="AI129" s="15">
        <v>-69182.27</v>
      </c>
      <c r="AJ129" s="15">
        <f t="shared" si="1"/>
        <v>156.21773000000002</v>
      </c>
      <c r="AK129" s="15">
        <v>156217.73000000001</v>
      </c>
    </row>
    <row r="130" spans="1:37" ht="47.25" x14ac:dyDescent="0.25">
      <c r="A130" s="8" t="s">
        <v>152</v>
      </c>
      <c r="B130" s="9" t="s">
        <v>142</v>
      </c>
      <c r="C130" s="9" t="s">
        <v>142</v>
      </c>
      <c r="D130" s="9" t="s">
        <v>153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10"/>
      <c r="V130" s="10"/>
      <c r="W130" s="10"/>
      <c r="X130" s="10"/>
      <c r="Y130" s="8"/>
      <c r="Z130" s="11">
        <v>445284</v>
      </c>
      <c r="AA130" s="11"/>
      <c r="AB130" s="11"/>
      <c r="AC130" s="11"/>
      <c r="AD130" s="11">
        <v>445284</v>
      </c>
      <c r="AE130" s="11">
        <v>51834.07</v>
      </c>
      <c r="AF130" s="11"/>
      <c r="AG130" s="11"/>
      <c r="AH130" s="11"/>
      <c r="AI130" s="11">
        <v>51834.07</v>
      </c>
      <c r="AJ130" s="11">
        <f t="shared" si="1"/>
        <v>497.11806999999999</v>
      </c>
      <c r="AK130" s="11">
        <v>497118.07</v>
      </c>
    </row>
    <row r="131" spans="1:37" ht="31.5" x14ac:dyDescent="0.25">
      <c r="A131" s="12" t="s">
        <v>148</v>
      </c>
      <c r="B131" s="13" t="s">
        <v>142</v>
      </c>
      <c r="C131" s="13" t="s">
        <v>142</v>
      </c>
      <c r="D131" s="13" t="s">
        <v>153</v>
      </c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 t="s">
        <v>149</v>
      </c>
      <c r="T131" s="13"/>
      <c r="U131" s="14"/>
      <c r="V131" s="14"/>
      <c r="W131" s="14"/>
      <c r="X131" s="14"/>
      <c r="Y131" s="12"/>
      <c r="Z131" s="15">
        <v>445284</v>
      </c>
      <c r="AA131" s="15"/>
      <c r="AB131" s="15"/>
      <c r="AC131" s="15"/>
      <c r="AD131" s="15">
        <v>445284</v>
      </c>
      <c r="AE131" s="15">
        <v>51834.07</v>
      </c>
      <c r="AF131" s="15"/>
      <c r="AG131" s="15"/>
      <c r="AH131" s="15"/>
      <c r="AI131" s="15">
        <v>51834.07</v>
      </c>
      <c r="AJ131" s="15">
        <f t="shared" si="1"/>
        <v>497.11806999999999</v>
      </c>
      <c r="AK131" s="15">
        <v>497118.07</v>
      </c>
    </row>
    <row r="132" spans="1:37" ht="15.75" x14ac:dyDescent="0.25">
      <c r="A132" s="5" t="s">
        <v>155</v>
      </c>
      <c r="B132" s="4" t="s">
        <v>154</v>
      </c>
      <c r="C132" s="4" t="s">
        <v>17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6"/>
      <c r="V132" s="6"/>
      <c r="W132" s="6"/>
      <c r="X132" s="6"/>
      <c r="Y132" s="5"/>
      <c r="Z132" s="7">
        <v>120365094.78</v>
      </c>
      <c r="AA132" s="7"/>
      <c r="AB132" s="7">
        <v>101624600</v>
      </c>
      <c r="AC132" s="7"/>
      <c r="AD132" s="7">
        <v>18740494.780000001</v>
      </c>
      <c r="AE132" s="7">
        <v>-8960450.8599999994</v>
      </c>
      <c r="AF132" s="7"/>
      <c r="AG132" s="7">
        <v>-9596800</v>
      </c>
      <c r="AH132" s="7"/>
      <c r="AI132" s="7">
        <v>636349.14</v>
      </c>
      <c r="AJ132" s="7">
        <f t="shared" si="1"/>
        <v>111404.64392</v>
      </c>
      <c r="AK132" s="7">
        <v>111404643.92</v>
      </c>
    </row>
    <row r="133" spans="1:37" ht="15.75" x14ac:dyDescent="0.25">
      <c r="A133" s="5" t="s">
        <v>156</v>
      </c>
      <c r="B133" s="4" t="s">
        <v>154</v>
      </c>
      <c r="C133" s="4" t="s">
        <v>16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6"/>
      <c r="V133" s="6"/>
      <c r="W133" s="6"/>
      <c r="X133" s="6"/>
      <c r="Y133" s="5"/>
      <c r="Z133" s="7">
        <v>120365094.78</v>
      </c>
      <c r="AA133" s="7"/>
      <c r="AB133" s="7">
        <v>101624600</v>
      </c>
      <c r="AC133" s="7"/>
      <c r="AD133" s="7">
        <v>18740494.780000001</v>
      </c>
      <c r="AE133" s="7">
        <v>-8960450.8599999994</v>
      </c>
      <c r="AF133" s="7"/>
      <c r="AG133" s="7">
        <v>-9596800</v>
      </c>
      <c r="AH133" s="7"/>
      <c r="AI133" s="7">
        <v>636349.14</v>
      </c>
      <c r="AJ133" s="7">
        <f t="shared" si="1"/>
        <v>111404.64392</v>
      </c>
      <c r="AK133" s="7">
        <v>111404643.92</v>
      </c>
    </row>
    <row r="134" spans="1:37" ht="31.5" x14ac:dyDescent="0.25">
      <c r="A134" s="8" t="s">
        <v>157</v>
      </c>
      <c r="B134" s="9" t="s">
        <v>154</v>
      </c>
      <c r="C134" s="9" t="s">
        <v>16</v>
      </c>
      <c r="D134" s="9" t="s">
        <v>158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10"/>
      <c r="V134" s="10"/>
      <c r="W134" s="10"/>
      <c r="X134" s="10"/>
      <c r="Y134" s="8"/>
      <c r="Z134" s="11">
        <v>14484056.369999999</v>
      </c>
      <c r="AA134" s="11"/>
      <c r="AB134" s="11"/>
      <c r="AC134" s="11"/>
      <c r="AD134" s="11">
        <v>14484056.369999999</v>
      </c>
      <c r="AE134" s="11">
        <v>-153200</v>
      </c>
      <c r="AF134" s="11"/>
      <c r="AG134" s="11"/>
      <c r="AH134" s="11"/>
      <c r="AI134" s="11">
        <v>-153200</v>
      </c>
      <c r="AJ134" s="11">
        <f t="shared" si="1"/>
        <v>14330.85637</v>
      </c>
      <c r="AK134" s="11">
        <v>14330856.369999999</v>
      </c>
    </row>
    <row r="135" spans="1:37" ht="31.5" x14ac:dyDescent="0.25">
      <c r="A135" s="12" t="s">
        <v>148</v>
      </c>
      <c r="B135" s="13" t="s">
        <v>154</v>
      </c>
      <c r="C135" s="13" t="s">
        <v>16</v>
      </c>
      <c r="D135" s="13" t="s">
        <v>158</v>
      </c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 t="s">
        <v>149</v>
      </c>
      <c r="T135" s="13"/>
      <c r="U135" s="14"/>
      <c r="V135" s="14"/>
      <c r="W135" s="14"/>
      <c r="X135" s="14"/>
      <c r="Y135" s="12"/>
      <c r="Z135" s="15">
        <v>7614856.3700000001</v>
      </c>
      <c r="AA135" s="15"/>
      <c r="AB135" s="15"/>
      <c r="AC135" s="15"/>
      <c r="AD135" s="15">
        <v>7614856.3700000001</v>
      </c>
      <c r="AE135" s="15">
        <v>-403200</v>
      </c>
      <c r="AF135" s="15"/>
      <c r="AG135" s="15"/>
      <c r="AH135" s="15"/>
      <c r="AI135" s="15">
        <v>-403200</v>
      </c>
      <c r="AJ135" s="15">
        <f t="shared" si="1"/>
        <v>7211.6563699999997</v>
      </c>
      <c r="AK135" s="15">
        <v>7211656.3700000001</v>
      </c>
    </row>
    <row r="136" spans="1:37" ht="47.25" x14ac:dyDescent="0.25">
      <c r="A136" s="12" t="s">
        <v>23</v>
      </c>
      <c r="B136" s="13" t="s">
        <v>154</v>
      </c>
      <c r="C136" s="13" t="s">
        <v>16</v>
      </c>
      <c r="D136" s="13" t="s">
        <v>158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 t="s">
        <v>24</v>
      </c>
      <c r="T136" s="13"/>
      <c r="U136" s="14"/>
      <c r="V136" s="14"/>
      <c r="W136" s="14"/>
      <c r="X136" s="14"/>
      <c r="Y136" s="12"/>
      <c r="Z136" s="15">
        <v>5569200</v>
      </c>
      <c r="AA136" s="15"/>
      <c r="AB136" s="15"/>
      <c r="AC136" s="15"/>
      <c r="AD136" s="15">
        <v>5569200</v>
      </c>
      <c r="AE136" s="15">
        <v>250000</v>
      </c>
      <c r="AF136" s="15"/>
      <c r="AG136" s="15"/>
      <c r="AH136" s="15"/>
      <c r="AI136" s="15">
        <v>250000</v>
      </c>
      <c r="AJ136" s="15">
        <f t="shared" si="1"/>
        <v>5819.2</v>
      </c>
      <c r="AK136" s="15">
        <v>5819200</v>
      </c>
    </row>
    <row r="137" spans="1:37" ht="31.5" x14ac:dyDescent="0.25">
      <c r="A137" s="12" t="s">
        <v>25</v>
      </c>
      <c r="B137" s="13" t="s">
        <v>154</v>
      </c>
      <c r="C137" s="13" t="s">
        <v>16</v>
      </c>
      <c r="D137" s="13" t="s">
        <v>158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 t="s">
        <v>26</v>
      </c>
      <c r="T137" s="13"/>
      <c r="U137" s="14"/>
      <c r="V137" s="14"/>
      <c r="W137" s="14"/>
      <c r="X137" s="14"/>
      <c r="Y137" s="12"/>
      <c r="Z137" s="15">
        <v>1300000</v>
      </c>
      <c r="AA137" s="15"/>
      <c r="AB137" s="15"/>
      <c r="AC137" s="15"/>
      <c r="AD137" s="15">
        <v>1300000</v>
      </c>
      <c r="AE137" s="15"/>
      <c r="AF137" s="15"/>
      <c r="AG137" s="15"/>
      <c r="AH137" s="15"/>
      <c r="AI137" s="15"/>
      <c r="AJ137" s="15">
        <f t="shared" si="1"/>
        <v>1300</v>
      </c>
      <c r="AK137" s="15">
        <v>1300000</v>
      </c>
    </row>
    <row r="138" spans="1:37" ht="31.5" x14ac:dyDescent="0.25">
      <c r="A138" s="8" t="s">
        <v>159</v>
      </c>
      <c r="B138" s="9" t="s">
        <v>154</v>
      </c>
      <c r="C138" s="9" t="s">
        <v>16</v>
      </c>
      <c r="D138" s="9" t="s">
        <v>160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10"/>
      <c r="V138" s="10"/>
      <c r="W138" s="10"/>
      <c r="X138" s="10"/>
      <c r="Y138" s="8"/>
      <c r="Z138" s="11">
        <v>1015838.41</v>
      </c>
      <c r="AA138" s="11"/>
      <c r="AB138" s="11"/>
      <c r="AC138" s="11"/>
      <c r="AD138" s="11">
        <v>1015838.41</v>
      </c>
      <c r="AE138" s="11"/>
      <c r="AF138" s="11"/>
      <c r="AG138" s="11"/>
      <c r="AH138" s="11"/>
      <c r="AI138" s="11"/>
      <c r="AJ138" s="11">
        <f t="shared" si="1"/>
        <v>1015.8384100000001</v>
      </c>
      <c r="AK138" s="11">
        <v>1015838.41</v>
      </c>
    </row>
    <row r="139" spans="1:37" ht="31.5" x14ac:dyDescent="0.25">
      <c r="A139" s="12" t="s">
        <v>148</v>
      </c>
      <c r="B139" s="13" t="s">
        <v>154</v>
      </c>
      <c r="C139" s="13" t="s">
        <v>16</v>
      </c>
      <c r="D139" s="13" t="s">
        <v>160</v>
      </c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 t="s">
        <v>149</v>
      </c>
      <c r="T139" s="13"/>
      <c r="U139" s="14"/>
      <c r="V139" s="14"/>
      <c r="W139" s="14"/>
      <c r="X139" s="14"/>
      <c r="Y139" s="12"/>
      <c r="Z139" s="15">
        <v>815838.41</v>
      </c>
      <c r="AA139" s="15"/>
      <c r="AB139" s="15"/>
      <c r="AC139" s="15"/>
      <c r="AD139" s="15">
        <v>815838.41</v>
      </c>
      <c r="AE139" s="15"/>
      <c r="AF139" s="15"/>
      <c r="AG139" s="15"/>
      <c r="AH139" s="15"/>
      <c r="AI139" s="15"/>
      <c r="AJ139" s="15">
        <f t="shared" ref="AJ139:AJ155" si="2">AK139/1000</f>
        <v>815.83841000000007</v>
      </c>
      <c r="AK139" s="15">
        <v>815838.41</v>
      </c>
    </row>
    <row r="140" spans="1:37" ht="47.25" x14ac:dyDescent="0.25">
      <c r="A140" s="12" t="s">
        <v>23</v>
      </c>
      <c r="B140" s="13" t="s">
        <v>154</v>
      </c>
      <c r="C140" s="13" t="s">
        <v>16</v>
      </c>
      <c r="D140" s="13" t="s">
        <v>160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 t="s">
        <v>24</v>
      </c>
      <c r="T140" s="13"/>
      <c r="U140" s="14"/>
      <c r="V140" s="14"/>
      <c r="W140" s="14"/>
      <c r="X140" s="14"/>
      <c r="Y140" s="12"/>
      <c r="Z140" s="15">
        <v>200000</v>
      </c>
      <c r="AA140" s="15"/>
      <c r="AB140" s="15"/>
      <c r="AC140" s="15"/>
      <c r="AD140" s="15">
        <v>200000</v>
      </c>
      <c r="AE140" s="15"/>
      <c r="AF140" s="15"/>
      <c r="AG140" s="15"/>
      <c r="AH140" s="15"/>
      <c r="AI140" s="15"/>
      <c r="AJ140" s="15">
        <f t="shared" si="2"/>
        <v>200</v>
      </c>
      <c r="AK140" s="15">
        <v>200000</v>
      </c>
    </row>
    <row r="141" spans="1:37" ht="47.25" x14ac:dyDescent="0.25">
      <c r="A141" s="8" t="s">
        <v>161</v>
      </c>
      <c r="B141" s="9" t="s">
        <v>154</v>
      </c>
      <c r="C141" s="9" t="s">
        <v>16</v>
      </c>
      <c r="D141" s="9" t="s">
        <v>162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10"/>
      <c r="V141" s="10"/>
      <c r="W141" s="10"/>
      <c r="X141" s="10"/>
      <c r="Y141" s="8"/>
      <c r="Z141" s="11">
        <v>100000</v>
      </c>
      <c r="AA141" s="11"/>
      <c r="AB141" s="11"/>
      <c r="AC141" s="11"/>
      <c r="AD141" s="11">
        <v>100000</v>
      </c>
      <c r="AE141" s="11">
        <v>-10000</v>
      </c>
      <c r="AF141" s="11"/>
      <c r="AG141" s="11"/>
      <c r="AH141" s="11"/>
      <c r="AI141" s="11">
        <v>-10000</v>
      </c>
      <c r="AJ141" s="11">
        <f t="shared" si="2"/>
        <v>90</v>
      </c>
      <c r="AK141" s="11">
        <v>90000</v>
      </c>
    </row>
    <row r="142" spans="1:37" ht="47.25" x14ac:dyDescent="0.25">
      <c r="A142" s="12" t="s">
        <v>23</v>
      </c>
      <c r="B142" s="13" t="s">
        <v>154</v>
      </c>
      <c r="C142" s="13" t="s">
        <v>16</v>
      </c>
      <c r="D142" s="13" t="s">
        <v>162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 t="s">
        <v>24</v>
      </c>
      <c r="T142" s="13"/>
      <c r="U142" s="14"/>
      <c r="V142" s="14"/>
      <c r="W142" s="14"/>
      <c r="X142" s="14"/>
      <c r="Y142" s="12"/>
      <c r="Z142" s="15">
        <v>100000</v>
      </c>
      <c r="AA142" s="15"/>
      <c r="AB142" s="15"/>
      <c r="AC142" s="15"/>
      <c r="AD142" s="15">
        <v>100000</v>
      </c>
      <c r="AE142" s="15">
        <v>-10000</v>
      </c>
      <c r="AF142" s="15"/>
      <c r="AG142" s="15"/>
      <c r="AH142" s="15"/>
      <c r="AI142" s="15">
        <v>-10000</v>
      </c>
      <c r="AJ142" s="15">
        <f t="shared" si="2"/>
        <v>90</v>
      </c>
      <c r="AK142" s="15">
        <v>90000</v>
      </c>
    </row>
    <row r="143" spans="1:37" ht="141.75" x14ac:dyDescent="0.25">
      <c r="A143" s="16" t="s">
        <v>163</v>
      </c>
      <c r="B143" s="9" t="s">
        <v>154</v>
      </c>
      <c r="C143" s="9" t="s">
        <v>16</v>
      </c>
      <c r="D143" s="9" t="s">
        <v>164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0"/>
      <c r="V143" s="10"/>
      <c r="W143" s="10"/>
      <c r="X143" s="10"/>
      <c r="Y143" s="8"/>
      <c r="Z143" s="11">
        <v>3049200</v>
      </c>
      <c r="AA143" s="11"/>
      <c r="AB143" s="11">
        <v>1524600</v>
      </c>
      <c r="AC143" s="11"/>
      <c r="AD143" s="11">
        <v>1524600</v>
      </c>
      <c r="AE143" s="11">
        <v>806400</v>
      </c>
      <c r="AF143" s="11"/>
      <c r="AG143" s="11">
        <v>403200</v>
      </c>
      <c r="AH143" s="11"/>
      <c r="AI143" s="11">
        <v>403200</v>
      </c>
      <c r="AJ143" s="11">
        <f t="shared" si="2"/>
        <v>3855.6</v>
      </c>
      <c r="AK143" s="11">
        <v>3855600</v>
      </c>
    </row>
    <row r="144" spans="1:37" ht="31.5" x14ac:dyDescent="0.25">
      <c r="A144" s="12" t="s">
        <v>148</v>
      </c>
      <c r="B144" s="13" t="s">
        <v>154</v>
      </c>
      <c r="C144" s="13" t="s">
        <v>16</v>
      </c>
      <c r="D144" s="13" t="s">
        <v>164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 t="s">
        <v>149</v>
      </c>
      <c r="T144" s="13"/>
      <c r="U144" s="14"/>
      <c r="V144" s="14"/>
      <c r="W144" s="14"/>
      <c r="X144" s="14"/>
      <c r="Y144" s="12"/>
      <c r="Z144" s="15">
        <v>3049200</v>
      </c>
      <c r="AA144" s="15"/>
      <c r="AB144" s="15">
        <v>1524600</v>
      </c>
      <c r="AC144" s="15"/>
      <c r="AD144" s="15">
        <v>1524600</v>
      </c>
      <c r="AE144" s="15">
        <v>806400</v>
      </c>
      <c r="AF144" s="15"/>
      <c r="AG144" s="15">
        <v>403200</v>
      </c>
      <c r="AH144" s="15"/>
      <c r="AI144" s="15">
        <v>403200</v>
      </c>
      <c r="AJ144" s="15">
        <f t="shared" si="2"/>
        <v>3855.6</v>
      </c>
      <c r="AK144" s="15">
        <v>3855600</v>
      </c>
    </row>
    <row r="145" spans="1:37" ht="78.75" x14ac:dyDescent="0.25">
      <c r="A145" s="8" t="s">
        <v>165</v>
      </c>
      <c r="B145" s="9" t="s">
        <v>154</v>
      </c>
      <c r="C145" s="9" t="s">
        <v>16</v>
      </c>
      <c r="D145" s="9" t="s">
        <v>166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0"/>
      <c r="V145" s="10"/>
      <c r="W145" s="10"/>
      <c r="X145" s="10"/>
      <c r="Y145" s="8"/>
      <c r="Z145" s="11">
        <v>106000</v>
      </c>
      <c r="AA145" s="11"/>
      <c r="AB145" s="11">
        <v>100000</v>
      </c>
      <c r="AC145" s="11"/>
      <c r="AD145" s="11">
        <v>6000</v>
      </c>
      <c r="AE145" s="11"/>
      <c r="AF145" s="11"/>
      <c r="AG145" s="11"/>
      <c r="AH145" s="11"/>
      <c r="AI145" s="11"/>
      <c r="AJ145" s="11">
        <f t="shared" si="2"/>
        <v>106</v>
      </c>
      <c r="AK145" s="11">
        <v>106000</v>
      </c>
    </row>
    <row r="146" spans="1:37" ht="47.25" x14ac:dyDescent="0.25">
      <c r="A146" s="12" t="s">
        <v>23</v>
      </c>
      <c r="B146" s="13" t="s">
        <v>154</v>
      </c>
      <c r="C146" s="13" t="s">
        <v>16</v>
      </c>
      <c r="D146" s="13" t="s">
        <v>166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 t="s">
        <v>24</v>
      </c>
      <c r="T146" s="13"/>
      <c r="U146" s="14"/>
      <c r="V146" s="14"/>
      <c r="W146" s="14"/>
      <c r="X146" s="14"/>
      <c r="Y146" s="12"/>
      <c r="Z146" s="15">
        <v>106000</v>
      </c>
      <c r="AA146" s="15"/>
      <c r="AB146" s="15">
        <v>100000</v>
      </c>
      <c r="AC146" s="15"/>
      <c r="AD146" s="15">
        <v>6000</v>
      </c>
      <c r="AE146" s="15"/>
      <c r="AF146" s="15"/>
      <c r="AG146" s="15"/>
      <c r="AH146" s="15"/>
      <c r="AI146" s="15"/>
      <c r="AJ146" s="15">
        <f t="shared" si="2"/>
        <v>106</v>
      </c>
      <c r="AK146" s="15">
        <v>106000</v>
      </c>
    </row>
    <row r="147" spans="1:37" ht="31.5" x14ac:dyDescent="0.25">
      <c r="A147" s="8" t="s">
        <v>167</v>
      </c>
      <c r="B147" s="9" t="s">
        <v>154</v>
      </c>
      <c r="C147" s="9" t="s">
        <v>16</v>
      </c>
      <c r="D147" s="9" t="s">
        <v>168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0"/>
      <c r="V147" s="10"/>
      <c r="W147" s="10"/>
      <c r="X147" s="10"/>
      <c r="Y147" s="8"/>
      <c r="Z147" s="11">
        <v>600000</v>
      </c>
      <c r="AA147" s="11"/>
      <c r="AB147" s="11"/>
      <c r="AC147" s="11"/>
      <c r="AD147" s="11">
        <v>600000</v>
      </c>
      <c r="AE147" s="11">
        <v>497259.14</v>
      </c>
      <c r="AF147" s="11"/>
      <c r="AG147" s="11"/>
      <c r="AH147" s="11"/>
      <c r="AI147" s="11">
        <v>497259.14</v>
      </c>
      <c r="AJ147" s="11">
        <f t="shared" si="2"/>
        <v>1097.2591399999999</v>
      </c>
      <c r="AK147" s="11">
        <v>1097259.1399999999</v>
      </c>
    </row>
    <row r="148" spans="1:37" ht="47.25" x14ac:dyDescent="0.25">
      <c r="A148" s="12" t="s">
        <v>23</v>
      </c>
      <c r="B148" s="13" t="s">
        <v>154</v>
      </c>
      <c r="C148" s="13" t="s">
        <v>16</v>
      </c>
      <c r="D148" s="13" t="s">
        <v>168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 t="s">
        <v>24</v>
      </c>
      <c r="T148" s="13"/>
      <c r="U148" s="14"/>
      <c r="V148" s="14"/>
      <c r="W148" s="14"/>
      <c r="X148" s="14"/>
      <c r="Y148" s="12"/>
      <c r="Z148" s="15">
        <v>600000</v>
      </c>
      <c r="AA148" s="15"/>
      <c r="AB148" s="15"/>
      <c r="AC148" s="15"/>
      <c r="AD148" s="15">
        <v>600000</v>
      </c>
      <c r="AE148" s="15">
        <v>-125791.36</v>
      </c>
      <c r="AF148" s="15"/>
      <c r="AG148" s="15"/>
      <c r="AH148" s="15"/>
      <c r="AI148" s="15">
        <v>-125791.36</v>
      </c>
      <c r="AJ148" s="15">
        <f t="shared" si="2"/>
        <v>474.20864</v>
      </c>
      <c r="AK148" s="15">
        <v>474208.64</v>
      </c>
    </row>
    <row r="149" spans="1:37" ht="15.75" x14ac:dyDescent="0.25">
      <c r="A149" s="12" t="s">
        <v>110</v>
      </c>
      <c r="B149" s="13" t="s">
        <v>154</v>
      </c>
      <c r="C149" s="13" t="s">
        <v>16</v>
      </c>
      <c r="D149" s="13" t="s">
        <v>168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 t="s">
        <v>111</v>
      </c>
      <c r="T149" s="13"/>
      <c r="U149" s="14"/>
      <c r="V149" s="14"/>
      <c r="W149" s="14"/>
      <c r="X149" s="14"/>
      <c r="Y149" s="12"/>
      <c r="Z149" s="15"/>
      <c r="AA149" s="15"/>
      <c r="AB149" s="15"/>
      <c r="AC149" s="15"/>
      <c r="AD149" s="15"/>
      <c r="AE149" s="15">
        <v>623050.5</v>
      </c>
      <c r="AF149" s="15"/>
      <c r="AG149" s="15"/>
      <c r="AH149" s="15"/>
      <c r="AI149" s="15">
        <v>623050.5</v>
      </c>
      <c r="AJ149" s="15">
        <f t="shared" si="2"/>
        <v>623.05050000000006</v>
      </c>
      <c r="AK149" s="15">
        <v>623050.5</v>
      </c>
    </row>
    <row r="150" spans="1:37" ht="31.5" x14ac:dyDescent="0.25">
      <c r="A150" s="8" t="s">
        <v>169</v>
      </c>
      <c r="B150" s="9" t="s">
        <v>154</v>
      </c>
      <c r="C150" s="9" t="s">
        <v>16</v>
      </c>
      <c r="D150" s="9" t="s">
        <v>170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0"/>
      <c r="V150" s="10"/>
      <c r="W150" s="10"/>
      <c r="X150" s="10"/>
      <c r="Y150" s="8"/>
      <c r="Z150" s="11">
        <v>101010000</v>
      </c>
      <c r="AA150" s="11"/>
      <c r="AB150" s="11">
        <v>100000000</v>
      </c>
      <c r="AC150" s="11"/>
      <c r="AD150" s="11">
        <v>1010000</v>
      </c>
      <c r="AE150" s="11">
        <v>-10100910</v>
      </c>
      <c r="AF150" s="11"/>
      <c r="AG150" s="11">
        <v>-10000000</v>
      </c>
      <c r="AH150" s="11"/>
      <c r="AI150" s="11">
        <v>-100910</v>
      </c>
      <c r="AJ150" s="11">
        <f t="shared" si="2"/>
        <v>90909.09</v>
      </c>
      <c r="AK150" s="11">
        <v>90909090</v>
      </c>
    </row>
    <row r="151" spans="1:37" ht="15.75" x14ac:dyDescent="0.25">
      <c r="A151" s="12" t="s">
        <v>110</v>
      </c>
      <c r="B151" s="13" t="s">
        <v>154</v>
      </c>
      <c r="C151" s="13" t="s">
        <v>16</v>
      </c>
      <c r="D151" s="13" t="s">
        <v>170</v>
      </c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 t="s">
        <v>111</v>
      </c>
      <c r="T151" s="13"/>
      <c r="U151" s="14"/>
      <c r="V151" s="14"/>
      <c r="W151" s="14"/>
      <c r="X151" s="14"/>
      <c r="Y151" s="12"/>
      <c r="Z151" s="15">
        <v>101010000</v>
      </c>
      <c r="AA151" s="15"/>
      <c r="AB151" s="15">
        <v>100000000</v>
      </c>
      <c r="AC151" s="15"/>
      <c r="AD151" s="15">
        <v>1010000</v>
      </c>
      <c r="AE151" s="15">
        <v>-10100910</v>
      </c>
      <c r="AF151" s="15"/>
      <c r="AG151" s="15">
        <v>-10000000</v>
      </c>
      <c r="AH151" s="15"/>
      <c r="AI151" s="15">
        <v>-100910</v>
      </c>
      <c r="AJ151" s="15">
        <f t="shared" si="2"/>
        <v>90909.09</v>
      </c>
      <c r="AK151" s="15">
        <v>90909090</v>
      </c>
    </row>
    <row r="152" spans="1:37" ht="15.75" x14ac:dyDescent="0.25">
      <c r="A152" s="5" t="s">
        <v>171</v>
      </c>
      <c r="B152" s="4" t="s">
        <v>72</v>
      </c>
      <c r="C152" s="4" t="s">
        <v>17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6"/>
      <c r="V152" s="6"/>
      <c r="W152" s="6"/>
      <c r="X152" s="6"/>
      <c r="Y152" s="5"/>
      <c r="Z152" s="7">
        <v>3315655.52</v>
      </c>
      <c r="AA152" s="7">
        <v>130441.49</v>
      </c>
      <c r="AB152" s="7">
        <v>931625.11</v>
      </c>
      <c r="AC152" s="7"/>
      <c r="AD152" s="7">
        <v>2253588.92</v>
      </c>
      <c r="AE152" s="7">
        <v>-1180074</v>
      </c>
      <c r="AF152" s="7">
        <v>-130441.49</v>
      </c>
      <c r="AG152" s="7">
        <v>-931625.11</v>
      </c>
      <c r="AH152" s="7"/>
      <c r="AI152" s="7">
        <v>-118007.4</v>
      </c>
      <c r="AJ152" s="7">
        <f t="shared" si="2"/>
        <v>2135.5815200000002</v>
      </c>
      <c r="AK152" s="7">
        <v>2135581.52</v>
      </c>
    </row>
    <row r="153" spans="1:37" ht="15.75" x14ac:dyDescent="0.25">
      <c r="A153" s="5" t="s">
        <v>172</v>
      </c>
      <c r="B153" s="4" t="s">
        <v>72</v>
      </c>
      <c r="C153" s="4" t="s">
        <v>16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6"/>
      <c r="V153" s="6"/>
      <c r="W153" s="6"/>
      <c r="X153" s="6"/>
      <c r="Y153" s="5"/>
      <c r="Z153" s="7">
        <v>2135581.52</v>
      </c>
      <c r="AA153" s="7"/>
      <c r="AB153" s="7"/>
      <c r="AC153" s="7"/>
      <c r="AD153" s="7">
        <v>2135581.52</v>
      </c>
      <c r="AE153" s="7"/>
      <c r="AF153" s="7"/>
      <c r="AG153" s="7"/>
      <c r="AH153" s="7"/>
      <c r="AI153" s="7"/>
      <c r="AJ153" s="7">
        <f t="shared" si="2"/>
        <v>2135.5815200000002</v>
      </c>
      <c r="AK153" s="7">
        <v>2135581.52</v>
      </c>
    </row>
    <row r="154" spans="1:37" ht="31.5" x14ac:dyDescent="0.25">
      <c r="A154" s="8" t="s">
        <v>173</v>
      </c>
      <c r="B154" s="9" t="s">
        <v>72</v>
      </c>
      <c r="C154" s="9" t="s">
        <v>16</v>
      </c>
      <c r="D154" s="9" t="s">
        <v>174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0"/>
      <c r="V154" s="10"/>
      <c r="W154" s="10"/>
      <c r="X154" s="10"/>
      <c r="Y154" s="8"/>
      <c r="Z154" s="11">
        <v>2135581.52</v>
      </c>
      <c r="AA154" s="11"/>
      <c r="AB154" s="11"/>
      <c r="AC154" s="11"/>
      <c r="AD154" s="11">
        <v>2135581.52</v>
      </c>
      <c r="AE154" s="11"/>
      <c r="AF154" s="11"/>
      <c r="AG154" s="11"/>
      <c r="AH154" s="11"/>
      <c r="AI154" s="11"/>
      <c r="AJ154" s="11">
        <f t="shared" si="2"/>
        <v>2135.5815200000002</v>
      </c>
      <c r="AK154" s="11">
        <v>2135581.52</v>
      </c>
    </row>
    <row r="155" spans="1:37" ht="47.25" x14ac:dyDescent="0.25">
      <c r="A155" s="12" t="s">
        <v>175</v>
      </c>
      <c r="B155" s="13" t="s">
        <v>72</v>
      </c>
      <c r="C155" s="13" t="s">
        <v>16</v>
      </c>
      <c r="D155" s="13" t="s">
        <v>174</v>
      </c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 t="s">
        <v>176</v>
      </c>
      <c r="T155" s="13"/>
      <c r="U155" s="14"/>
      <c r="V155" s="14"/>
      <c r="W155" s="14"/>
      <c r="X155" s="14"/>
      <c r="Y155" s="12"/>
      <c r="Z155" s="15">
        <v>2135581.52</v>
      </c>
      <c r="AA155" s="15"/>
      <c r="AB155" s="15"/>
      <c r="AC155" s="15"/>
      <c r="AD155" s="15">
        <v>2135581.52</v>
      </c>
      <c r="AE155" s="15"/>
      <c r="AF155" s="15"/>
      <c r="AG155" s="15"/>
      <c r="AH155" s="15"/>
      <c r="AI155" s="15"/>
      <c r="AJ155" s="15">
        <f t="shared" si="2"/>
        <v>2135.5815200000002</v>
      </c>
      <c r="AK155" s="15">
        <v>2135581.52</v>
      </c>
    </row>
    <row r="156" spans="1:37" ht="15.75" x14ac:dyDescent="0.25">
      <c r="A156" s="17" t="s">
        <v>177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6"/>
      <c r="V156" s="6"/>
      <c r="W156" s="6"/>
      <c r="X156" s="6"/>
      <c r="Y156" s="17"/>
      <c r="Z156" s="7">
        <v>170601672.72999999</v>
      </c>
      <c r="AA156" s="7">
        <v>427841.49</v>
      </c>
      <c r="AB156" s="7">
        <v>109986945.11</v>
      </c>
      <c r="AC156" s="7"/>
      <c r="AD156" s="7">
        <v>60186886.130000003</v>
      </c>
      <c r="AE156" s="7">
        <v>62504235.329999998</v>
      </c>
      <c r="AF156" s="7">
        <v>2697386.59</v>
      </c>
      <c r="AG156" s="7">
        <v>37975909.32</v>
      </c>
      <c r="AH156" s="7"/>
      <c r="AI156" s="7">
        <v>21830939.420000002</v>
      </c>
      <c r="AJ156" s="7">
        <v>233132.59</v>
      </c>
      <c r="AK156" s="7">
        <f>233105908.06+26686.99</f>
        <v>233132595.05000001</v>
      </c>
    </row>
  </sheetData>
  <mergeCells count="23">
    <mergeCell ref="A4:AJ4"/>
    <mergeCell ref="W7:W8"/>
    <mergeCell ref="T7:T8"/>
    <mergeCell ref="A7:A8"/>
    <mergeCell ref="Y7:Y8"/>
    <mergeCell ref="AJ7:AJ8"/>
    <mergeCell ref="AE7:AE8"/>
    <mergeCell ref="Z7:Z8"/>
    <mergeCell ref="AD7:AD8"/>
    <mergeCell ref="AC7:AC8"/>
    <mergeCell ref="AB7:AB8"/>
    <mergeCell ref="AA7:AA8"/>
    <mergeCell ref="AF7:AF8"/>
    <mergeCell ref="AG7:AG8"/>
    <mergeCell ref="AH7:AH8"/>
    <mergeCell ref="AI7:AI8"/>
    <mergeCell ref="D7:R8"/>
    <mergeCell ref="B7:C8"/>
    <mergeCell ref="AK7:AK8"/>
    <mergeCell ref="S7:S8"/>
    <mergeCell ref="U7:U8"/>
    <mergeCell ref="V7:V8"/>
    <mergeCell ref="X7:X8"/>
  </mergeCells>
  <pageMargins left="1.17" right="0.39" top="0.78" bottom="0.78" header="0" footer="0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rep:2.55.0.442</dc:description>
  <cp:lastModifiedBy>user</cp:lastModifiedBy>
  <dcterms:created xsi:type="dcterms:W3CDTF">2023-01-09T05:58:37Z</dcterms:created>
  <dcterms:modified xsi:type="dcterms:W3CDTF">2023-01-09T06:11:00Z</dcterms:modified>
</cp:coreProperties>
</file>